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nagamimariko/Desktop/●信頼資本財団/●WEB/●公開用募集要項等/融資/final 共感融資/201801WEB掲載用（資金繰り表）/"/>
    </mc:Choice>
  </mc:AlternateContent>
  <bookViews>
    <workbookView xWindow="8340" yWindow="460" windowWidth="20260" windowHeight="15200"/>
  </bookViews>
  <sheets>
    <sheet name="＜使い方ご案内＞" sheetId="12" r:id="rId1"/>
    <sheet name="【様式2-1】資金繰り表（記入申請用・月別）" sheetId="16" r:id="rId2"/>
    <sheet name="【様式2-2】資金繰り表（記入申請用・年度） " sheetId="14" r:id="rId3"/>
  </sheets>
  <definedNames>
    <definedName name="_xlnm.Print_Area" localSheetId="1">'【様式2-1】資金繰り表（記入申請用・月別）'!$A$1:$AQ$74</definedName>
    <definedName name="_xlnm.Print_Area" localSheetId="2">'【様式2-2】資金繰り表（記入申請用・年度） '!$A$1:$G$74</definedName>
    <definedName name="_xlnm.Print_Area" localSheetId="0">'＜使い方ご案内＞'!$A$1:$AQ$74</definedName>
    <definedName name="_xlnm.Print_Titles" localSheetId="1">'【様式2-1】資金繰り表（記入申請用・月別）'!$A:$D</definedName>
    <definedName name="_xlnm.Print_Titles" localSheetId="2">'【様式2-2】資金繰り表（記入申請用・年度） '!$A:$D</definedName>
    <definedName name="_xlnm.Print_Titles" localSheetId="0">'＜使い方ご案内＞'!$A:$D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O55" i="12" l="1"/>
  <c r="O56" i="12"/>
  <c r="O58" i="12"/>
  <c r="O72" i="12"/>
  <c r="O74" i="12"/>
  <c r="P73" i="12"/>
  <c r="P30" i="12"/>
  <c r="P56" i="12"/>
  <c r="P58" i="12"/>
  <c r="P72" i="12"/>
  <c r="P74" i="12"/>
  <c r="Q73" i="12"/>
  <c r="Q74" i="12"/>
  <c r="R73" i="12"/>
  <c r="R74" i="12"/>
  <c r="S73" i="12"/>
  <c r="S74" i="12"/>
  <c r="T73" i="12"/>
  <c r="T74" i="12"/>
  <c r="U73" i="12"/>
  <c r="U74" i="12"/>
  <c r="V73" i="12"/>
  <c r="V74" i="12"/>
  <c r="W73" i="12"/>
  <c r="W74" i="12"/>
  <c r="X73" i="12"/>
  <c r="X74" i="12"/>
  <c r="Y73" i="12"/>
  <c r="Y74" i="12"/>
  <c r="Z73" i="12"/>
  <c r="Z74" i="12"/>
  <c r="AA73" i="12"/>
  <c r="AA74" i="12"/>
  <c r="AB73" i="12"/>
  <c r="AB74" i="12"/>
  <c r="AC73" i="12"/>
  <c r="AC74" i="12"/>
  <c r="AD73" i="12"/>
  <c r="AD74" i="12"/>
  <c r="AE73" i="12"/>
  <c r="AE74" i="12"/>
  <c r="AF73" i="12"/>
  <c r="AF74" i="12"/>
  <c r="AG73" i="12"/>
  <c r="AG74" i="12"/>
  <c r="AH73" i="12"/>
  <c r="AH74" i="12"/>
  <c r="AI73" i="12"/>
  <c r="AI74" i="12"/>
  <c r="AJ73" i="12"/>
  <c r="AJ74" i="12"/>
  <c r="AK73" i="12"/>
  <c r="AK74" i="12"/>
  <c r="AL73" i="12"/>
  <c r="AL74" i="12"/>
  <c r="AM73" i="12"/>
  <c r="AM74" i="12"/>
  <c r="AN73" i="12"/>
  <c r="AN74" i="12"/>
  <c r="AO73" i="12"/>
  <c r="AO74" i="12"/>
  <c r="AP73" i="12"/>
  <c r="AP74" i="12"/>
  <c r="AQ73" i="12"/>
  <c r="AQ74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N71" i="16"/>
  <c r="N72" i="16"/>
  <c r="N74" i="16"/>
  <c r="O73" i="16"/>
  <c r="O74" i="16"/>
  <c r="P73" i="16"/>
  <c r="P74" i="16"/>
  <c r="Q73" i="16"/>
  <c r="Q74" i="16"/>
  <c r="R73" i="16"/>
  <c r="R74" i="16"/>
  <c r="R75" i="16"/>
  <c r="S73" i="16"/>
  <c r="S74" i="16"/>
  <c r="S75" i="16"/>
  <c r="T73" i="16"/>
  <c r="T74" i="16"/>
  <c r="T75" i="16"/>
  <c r="U73" i="16"/>
  <c r="U74" i="16"/>
  <c r="U75" i="16"/>
  <c r="V73" i="16"/>
  <c r="V74" i="16"/>
  <c r="V75" i="16"/>
  <c r="W73" i="16"/>
  <c r="W74" i="16"/>
  <c r="W75" i="16"/>
  <c r="X73" i="16"/>
  <c r="X74" i="16"/>
  <c r="X75" i="16"/>
  <c r="Y73" i="16"/>
  <c r="Y74" i="16"/>
  <c r="Y75" i="16"/>
  <c r="Z73" i="16"/>
  <c r="Z74" i="16"/>
  <c r="Z75" i="16"/>
  <c r="AA73" i="16"/>
  <c r="AA74" i="16"/>
  <c r="AA75" i="16"/>
  <c r="AB73" i="16"/>
  <c r="AB74" i="16"/>
  <c r="AB75" i="16"/>
  <c r="AC73" i="16"/>
  <c r="AC74" i="16"/>
  <c r="AC75" i="16"/>
  <c r="AD73" i="16"/>
  <c r="AD74" i="16"/>
  <c r="AD75" i="16"/>
  <c r="AE73" i="16"/>
  <c r="AE74" i="16"/>
  <c r="AE75" i="16"/>
  <c r="AF73" i="16"/>
  <c r="AF74" i="16"/>
  <c r="AF75" i="16"/>
  <c r="AG73" i="16"/>
  <c r="AG74" i="16"/>
  <c r="AG75" i="16"/>
  <c r="AH73" i="16"/>
  <c r="AH74" i="16"/>
  <c r="AH75" i="16"/>
  <c r="AI73" i="16"/>
  <c r="AI74" i="16"/>
  <c r="AI75" i="16"/>
  <c r="AJ73" i="16"/>
  <c r="AJ74" i="16"/>
  <c r="AJ75" i="16"/>
  <c r="AK73" i="16"/>
  <c r="AK74" i="16"/>
  <c r="AK75" i="16"/>
  <c r="AL73" i="16"/>
  <c r="AL74" i="16"/>
  <c r="AL75" i="16"/>
  <c r="AM73" i="16"/>
  <c r="AM74" i="16"/>
  <c r="AM75" i="16"/>
  <c r="AN73" i="16"/>
  <c r="AN74" i="16"/>
  <c r="AN75" i="16"/>
  <c r="AO73" i="16"/>
  <c r="AO74" i="16"/>
  <c r="AO75" i="16"/>
  <c r="AP73" i="16"/>
  <c r="AP74" i="16"/>
  <c r="AP75" i="16"/>
  <c r="AQ73" i="16"/>
  <c r="AQ74" i="16"/>
  <c r="AQ75" i="16"/>
  <c r="O75" i="16"/>
  <c r="P75" i="16"/>
  <c r="Q75" i="16"/>
  <c r="I75" i="16"/>
  <c r="J75" i="16"/>
  <c r="K75" i="16"/>
  <c r="L75" i="16"/>
  <c r="M75" i="16"/>
  <c r="N75" i="16"/>
  <c r="C10" i="14"/>
  <c r="E65" i="14"/>
  <c r="E66" i="14"/>
  <c r="E72" i="14"/>
  <c r="E74" i="14"/>
  <c r="F73" i="14"/>
  <c r="F66" i="14"/>
  <c r="F72" i="14"/>
  <c r="F74" i="14"/>
  <c r="G73" i="14"/>
  <c r="G66" i="14"/>
  <c r="G72" i="14"/>
  <c r="G74" i="14"/>
  <c r="E58" i="14"/>
  <c r="E58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6" i="12"/>
  <c r="AE14" i="12"/>
  <c r="AF16" i="12"/>
  <c r="AF14" i="12"/>
  <c r="AG16" i="12"/>
  <c r="AG14" i="12"/>
  <c r="AH16" i="12"/>
  <c r="AH14" i="12"/>
  <c r="AI16" i="12"/>
  <c r="AI14" i="12"/>
  <c r="AJ16" i="12"/>
  <c r="AJ14" i="12"/>
  <c r="AK16" i="12"/>
  <c r="AK14" i="12"/>
  <c r="AL16" i="12"/>
  <c r="AL14" i="12"/>
  <c r="AM16" i="12"/>
  <c r="AM14" i="12"/>
  <c r="AN16" i="12"/>
  <c r="AN14" i="12"/>
  <c r="AO16" i="12"/>
  <c r="AO14" i="12"/>
  <c r="AP16" i="12"/>
  <c r="AP14" i="12"/>
  <c r="AQ16" i="12"/>
  <c r="AQ14" i="12"/>
  <c r="J66" i="12"/>
  <c r="J72" i="12"/>
  <c r="I66" i="12"/>
  <c r="I72" i="12"/>
  <c r="H66" i="12"/>
  <c r="H72" i="12"/>
  <c r="G66" i="12"/>
  <c r="G72" i="12"/>
  <c r="F66" i="12"/>
  <c r="F72" i="12"/>
  <c r="E66" i="12"/>
  <c r="E72" i="12"/>
  <c r="E74" i="12"/>
  <c r="F73" i="12"/>
  <c r="F74" i="12"/>
  <c r="G73" i="12"/>
  <c r="G74" i="12"/>
  <c r="H73" i="12"/>
  <c r="H74" i="12"/>
  <c r="I73" i="12"/>
  <c r="I74" i="12"/>
  <c r="J73" i="12"/>
  <c r="J74" i="12"/>
  <c r="K73" i="12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AF16" i="16"/>
  <c r="AG16" i="16"/>
  <c r="AH16" i="16"/>
  <c r="AI16" i="16"/>
  <c r="AJ16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AG14" i="16"/>
  <c r="AH14" i="16"/>
  <c r="AI14" i="16"/>
  <c r="AJ14" i="16"/>
  <c r="AK16" i="16"/>
  <c r="AK14" i="16"/>
  <c r="AL16" i="16"/>
  <c r="AL14" i="16"/>
  <c r="AM16" i="16"/>
  <c r="AM14" i="16"/>
  <c r="AN16" i="16"/>
  <c r="AN14" i="16"/>
  <c r="AO16" i="16"/>
  <c r="AO14" i="16"/>
  <c r="AP16" i="16"/>
  <c r="AP14" i="16"/>
  <c r="AQ16" i="16"/>
  <c r="AQ14" i="16"/>
  <c r="F66" i="16"/>
  <c r="F72" i="16"/>
  <c r="E66" i="16"/>
  <c r="E72" i="16"/>
  <c r="E74" i="16"/>
  <c r="F73" i="16"/>
  <c r="F74" i="16"/>
  <c r="G73" i="16"/>
  <c r="G74" i="16"/>
  <c r="H73" i="16"/>
  <c r="H66" i="16"/>
  <c r="H72" i="16"/>
  <c r="H74" i="16"/>
  <c r="I73" i="16"/>
  <c r="I66" i="16"/>
  <c r="I72" i="16"/>
  <c r="I74" i="16"/>
  <c r="J73" i="16"/>
  <c r="J66" i="16"/>
  <c r="J72" i="16"/>
  <c r="J74" i="16"/>
  <c r="K73" i="16"/>
  <c r="E30" i="16"/>
  <c r="E56" i="16"/>
  <c r="E58" i="16"/>
  <c r="E55" i="16"/>
  <c r="E57" i="16"/>
  <c r="E65" i="16"/>
  <c r="E71" i="16"/>
  <c r="F30" i="16"/>
  <c r="F55" i="16"/>
  <c r="F56" i="16"/>
  <c r="F57" i="16"/>
  <c r="F58" i="16"/>
  <c r="F65" i="16"/>
  <c r="F71" i="16"/>
  <c r="G30" i="16"/>
  <c r="G55" i="16"/>
  <c r="G56" i="16"/>
  <c r="G57" i="16"/>
  <c r="G58" i="16"/>
  <c r="G65" i="16"/>
  <c r="G66" i="16"/>
  <c r="G71" i="16"/>
  <c r="H30" i="16"/>
  <c r="H55" i="16"/>
  <c r="H56" i="16"/>
  <c r="H57" i="16"/>
  <c r="H58" i="16"/>
  <c r="H65" i="16"/>
  <c r="H71" i="16"/>
  <c r="I30" i="16"/>
  <c r="I55" i="16"/>
  <c r="I56" i="16"/>
  <c r="I57" i="16"/>
  <c r="I58" i="16"/>
  <c r="I65" i="16"/>
  <c r="I70" i="16"/>
  <c r="I71" i="16"/>
  <c r="J30" i="16"/>
  <c r="J55" i="16"/>
  <c r="J56" i="16"/>
  <c r="J57" i="16"/>
  <c r="J58" i="16"/>
  <c r="J65" i="16"/>
  <c r="J70" i="16"/>
  <c r="J71" i="16"/>
  <c r="K30" i="16"/>
  <c r="K55" i="16"/>
  <c r="K56" i="16"/>
  <c r="K57" i="16"/>
  <c r="K58" i="16"/>
  <c r="K70" i="16"/>
  <c r="K71" i="16"/>
  <c r="L30" i="16"/>
  <c r="L55" i="16"/>
  <c r="L56" i="16"/>
  <c r="L57" i="16"/>
  <c r="L58" i="16"/>
  <c r="M30" i="16"/>
  <c r="M55" i="16"/>
  <c r="M56" i="16"/>
  <c r="M57" i="16"/>
  <c r="M58" i="16"/>
  <c r="S30" i="16"/>
  <c r="S55" i="16"/>
  <c r="S56" i="16"/>
  <c r="S57" i="16"/>
  <c r="S58" i="16"/>
  <c r="N30" i="16"/>
  <c r="N55" i="16"/>
  <c r="N56" i="16"/>
  <c r="N57" i="16"/>
  <c r="N58" i="16"/>
  <c r="O30" i="16"/>
  <c r="O55" i="16"/>
  <c r="O56" i="16"/>
  <c r="O57" i="16"/>
  <c r="O58" i="16"/>
  <c r="P30" i="16"/>
  <c r="P55" i="16"/>
  <c r="P56" i="16"/>
  <c r="P57" i="16"/>
  <c r="P58" i="16"/>
  <c r="Q30" i="16"/>
  <c r="Q55" i="16"/>
  <c r="Q56" i="16"/>
  <c r="Q57" i="16"/>
  <c r="Q58" i="16"/>
  <c r="R30" i="16"/>
  <c r="R55" i="16"/>
  <c r="R56" i="16"/>
  <c r="R57" i="16"/>
  <c r="R58" i="16"/>
  <c r="E57" i="14"/>
  <c r="E30" i="14"/>
  <c r="E55" i="14"/>
  <c r="E56" i="14"/>
  <c r="E71" i="14"/>
  <c r="C31" i="14"/>
  <c r="C34" i="14"/>
  <c r="C25" i="14"/>
  <c r="C22" i="14"/>
  <c r="C11" i="14"/>
  <c r="D8" i="14"/>
  <c r="C8" i="14"/>
  <c r="D6" i="14"/>
  <c r="E6" i="14"/>
  <c r="C6" i="14"/>
  <c r="C5" i="14"/>
  <c r="D4" i="14"/>
  <c r="J65" i="12"/>
  <c r="I65" i="12"/>
  <c r="H65" i="12"/>
  <c r="I70" i="12"/>
  <c r="J70" i="12"/>
  <c r="K70" i="12"/>
  <c r="T30" i="16"/>
  <c r="T55" i="16"/>
  <c r="T56" i="16"/>
  <c r="T57" i="16"/>
  <c r="T58" i="16"/>
  <c r="U30" i="16"/>
  <c r="U55" i="16"/>
  <c r="U56" i="16"/>
  <c r="U57" i="16"/>
  <c r="U58" i="16"/>
  <c r="V30" i="16"/>
  <c r="V55" i="16"/>
  <c r="V56" i="16"/>
  <c r="V57" i="16"/>
  <c r="V58" i="16"/>
  <c r="W30" i="16"/>
  <c r="W55" i="16"/>
  <c r="W56" i="16"/>
  <c r="W57" i="16"/>
  <c r="W58" i="16"/>
  <c r="X30" i="16"/>
  <c r="X55" i="16"/>
  <c r="X56" i="16"/>
  <c r="X57" i="16"/>
  <c r="X58" i="16"/>
  <c r="Y30" i="16"/>
  <c r="Y55" i="16"/>
  <c r="Y56" i="16"/>
  <c r="Y57" i="16"/>
  <c r="Y58" i="16"/>
  <c r="Z30" i="16"/>
  <c r="Z55" i="16"/>
  <c r="Z56" i="16"/>
  <c r="Z57" i="16"/>
  <c r="Z58" i="16"/>
  <c r="AA30" i="16"/>
  <c r="AA55" i="16"/>
  <c r="AA56" i="16"/>
  <c r="AA57" i="16"/>
  <c r="AA58" i="16"/>
  <c r="AB30" i="16"/>
  <c r="AB55" i="16"/>
  <c r="AB56" i="16"/>
  <c r="AB57" i="16"/>
  <c r="AB58" i="16"/>
  <c r="AC30" i="16"/>
  <c r="AC55" i="16"/>
  <c r="AC56" i="16"/>
  <c r="AC57" i="16"/>
  <c r="AC58" i="16"/>
  <c r="AD30" i="16"/>
  <c r="AD55" i="16"/>
  <c r="AD56" i="16"/>
  <c r="AD57" i="16"/>
  <c r="AD58" i="16"/>
  <c r="AE30" i="16"/>
  <c r="AE55" i="16"/>
  <c r="AE56" i="16"/>
  <c r="AE57" i="16"/>
  <c r="AE58" i="16"/>
  <c r="AF30" i="16"/>
  <c r="AF55" i="16"/>
  <c r="AF56" i="16"/>
  <c r="AF57" i="16"/>
  <c r="AF58" i="16"/>
  <c r="AG30" i="16"/>
  <c r="AG55" i="16"/>
  <c r="AG56" i="16"/>
  <c r="AG57" i="16"/>
  <c r="AG58" i="16"/>
  <c r="AH30" i="16"/>
  <c r="AH55" i="16"/>
  <c r="AH56" i="16"/>
  <c r="AH57" i="16"/>
  <c r="AH58" i="16"/>
  <c r="AI30" i="16"/>
  <c r="AI55" i="16"/>
  <c r="AI56" i="16"/>
  <c r="AI57" i="16"/>
  <c r="AI58" i="16"/>
  <c r="AJ30" i="16"/>
  <c r="AJ55" i="16"/>
  <c r="AJ56" i="16"/>
  <c r="AJ57" i="16"/>
  <c r="AJ58" i="16"/>
  <c r="AK30" i="16"/>
  <c r="AK55" i="16"/>
  <c r="AK56" i="16"/>
  <c r="AK57" i="16"/>
  <c r="AK58" i="16"/>
  <c r="AL30" i="16"/>
  <c r="AL55" i="16"/>
  <c r="AL56" i="16"/>
  <c r="AL57" i="16"/>
  <c r="AL58" i="16"/>
  <c r="AM30" i="16"/>
  <c r="AM55" i="16"/>
  <c r="AM56" i="16"/>
  <c r="AM57" i="16"/>
  <c r="AM58" i="16"/>
  <c r="AN30" i="16"/>
  <c r="AN55" i="16"/>
  <c r="AN56" i="16"/>
  <c r="AN57" i="16"/>
  <c r="AN58" i="16"/>
  <c r="AO30" i="16"/>
  <c r="AO55" i="16"/>
  <c r="AO56" i="16"/>
  <c r="AO57" i="16"/>
  <c r="AO58" i="16"/>
  <c r="AP30" i="16"/>
  <c r="AP55" i="16"/>
  <c r="AP56" i="16"/>
  <c r="AP57" i="16"/>
  <c r="AP58" i="16"/>
  <c r="AQ30" i="16"/>
  <c r="AQ55" i="16"/>
  <c r="AQ56" i="16"/>
  <c r="AQ57" i="16"/>
  <c r="AQ58" i="16"/>
  <c r="G16" i="16"/>
  <c r="F16" i="16"/>
  <c r="E16" i="16"/>
  <c r="G14" i="16"/>
  <c r="F14" i="16"/>
  <c r="E14" i="16"/>
  <c r="G16" i="14"/>
  <c r="F16" i="14"/>
  <c r="E16" i="14"/>
  <c r="G57" i="14"/>
  <c r="F57" i="14"/>
  <c r="G30" i="12"/>
  <c r="G55" i="12"/>
  <c r="G56" i="12"/>
  <c r="F65" i="12"/>
  <c r="E30" i="12"/>
  <c r="E55" i="12"/>
  <c r="E56" i="12"/>
  <c r="E57" i="12"/>
  <c r="E65" i="12"/>
  <c r="E71" i="12"/>
  <c r="F30" i="12"/>
  <c r="F55" i="12"/>
  <c r="F56" i="12"/>
  <c r="F57" i="12"/>
  <c r="F58" i="12"/>
  <c r="F71" i="12"/>
  <c r="G57" i="12"/>
  <c r="G58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H57" i="12"/>
  <c r="I57" i="12"/>
  <c r="J57" i="12"/>
  <c r="K57" i="12"/>
  <c r="G65" i="12"/>
  <c r="G71" i="12"/>
  <c r="H55" i="12"/>
  <c r="H30" i="12"/>
  <c r="H56" i="12"/>
  <c r="H58" i="12"/>
  <c r="H71" i="12"/>
  <c r="I55" i="12"/>
  <c r="I30" i="12"/>
  <c r="I56" i="12"/>
  <c r="I58" i="12"/>
  <c r="I71" i="12"/>
  <c r="J55" i="12"/>
  <c r="J30" i="12"/>
  <c r="J56" i="12"/>
  <c r="J58" i="12"/>
  <c r="J71" i="12"/>
  <c r="K55" i="12"/>
  <c r="K30" i="12"/>
  <c r="K56" i="12"/>
  <c r="K58" i="12"/>
  <c r="K71" i="12"/>
  <c r="L55" i="12"/>
  <c r="L30" i="12"/>
  <c r="L56" i="12"/>
  <c r="L58" i="12"/>
  <c r="M55" i="12"/>
  <c r="M30" i="12"/>
  <c r="M56" i="12"/>
  <c r="M58" i="12"/>
  <c r="N55" i="12"/>
  <c r="N30" i="12"/>
  <c r="N56" i="12"/>
  <c r="N58" i="12"/>
  <c r="O30" i="12"/>
  <c r="P55" i="12"/>
  <c r="Q55" i="12"/>
  <c r="Q30" i="12"/>
  <c r="Q56" i="12"/>
  <c r="Q58" i="12"/>
  <c r="R55" i="12"/>
  <c r="R30" i="12"/>
  <c r="R56" i="12"/>
  <c r="R58" i="12"/>
  <c r="S55" i="12"/>
  <c r="S30" i="12"/>
  <c r="S56" i="12"/>
  <c r="S58" i="12"/>
  <c r="T55" i="12"/>
  <c r="T30" i="12"/>
  <c r="T56" i="12"/>
  <c r="T58" i="12"/>
  <c r="U55" i="12"/>
  <c r="U30" i="12"/>
  <c r="U56" i="12"/>
  <c r="U58" i="12"/>
  <c r="V55" i="12"/>
  <c r="V30" i="12"/>
  <c r="V56" i="12"/>
  <c r="V58" i="12"/>
  <c r="W55" i="12"/>
  <c r="W30" i="12"/>
  <c r="W56" i="12"/>
  <c r="W58" i="12"/>
  <c r="X55" i="12"/>
  <c r="X30" i="12"/>
  <c r="X56" i="12"/>
  <c r="X58" i="12"/>
  <c r="Y55" i="12"/>
  <c r="Y30" i="12"/>
  <c r="Y56" i="12"/>
  <c r="Y58" i="12"/>
  <c r="Z55" i="12"/>
  <c r="Z30" i="12"/>
  <c r="Z56" i="12"/>
  <c r="Z58" i="12"/>
  <c r="AA55" i="12"/>
  <c r="AA30" i="12"/>
  <c r="AA56" i="12"/>
  <c r="AA58" i="12"/>
  <c r="AB55" i="12"/>
  <c r="AB30" i="12"/>
  <c r="AB56" i="12"/>
  <c r="AB58" i="12"/>
  <c r="AC55" i="12"/>
  <c r="AC30" i="12"/>
  <c r="AC56" i="12"/>
  <c r="AC58" i="12"/>
  <c r="AD55" i="12"/>
  <c r="AD30" i="12"/>
  <c r="AD56" i="12"/>
  <c r="AD58" i="12"/>
  <c r="AE55" i="12"/>
  <c r="AE30" i="12"/>
  <c r="AE56" i="12"/>
  <c r="AE58" i="12"/>
  <c r="AF55" i="12"/>
  <c r="AF30" i="12"/>
  <c r="AF56" i="12"/>
  <c r="AF58" i="12"/>
  <c r="AG55" i="12"/>
  <c r="AG30" i="12"/>
  <c r="AG56" i="12"/>
  <c r="AG58" i="12"/>
  <c r="AH55" i="12"/>
  <c r="AH30" i="12"/>
  <c r="AH56" i="12"/>
  <c r="AH58" i="12"/>
  <c r="AI55" i="12"/>
  <c r="AI30" i="12"/>
  <c r="AI56" i="12"/>
  <c r="AI58" i="12"/>
  <c r="AJ55" i="12"/>
  <c r="AJ30" i="12"/>
  <c r="AJ56" i="12"/>
  <c r="AJ58" i="12"/>
  <c r="AK55" i="12"/>
  <c r="AK30" i="12"/>
  <c r="AK56" i="12"/>
  <c r="AK58" i="12"/>
  <c r="AL55" i="12"/>
  <c r="AL30" i="12"/>
  <c r="AL56" i="12"/>
  <c r="AL58" i="12"/>
  <c r="AM55" i="12"/>
  <c r="AM30" i="12"/>
  <c r="AM56" i="12"/>
  <c r="AM58" i="12"/>
  <c r="AN55" i="12"/>
  <c r="AN30" i="12"/>
  <c r="AN56" i="12"/>
  <c r="AN58" i="12"/>
  <c r="AO55" i="12"/>
  <c r="AO30" i="12"/>
  <c r="AO56" i="12"/>
  <c r="AO58" i="12"/>
  <c r="AP55" i="12"/>
  <c r="AP30" i="12"/>
  <c r="AP56" i="12"/>
  <c r="AP58" i="12"/>
  <c r="AQ55" i="12"/>
  <c r="AQ30" i="12"/>
  <c r="AQ56" i="12"/>
  <c r="AQ58" i="12"/>
  <c r="F55" i="14"/>
  <c r="F30" i="14"/>
  <c r="F56" i="14"/>
  <c r="F58" i="14"/>
  <c r="F71" i="14"/>
  <c r="G30" i="14"/>
  <c r="G55" i="14"/>
  <c r="G56" i="14"/>
  <c r="G58" i="14"/>
  <c r="G71" i="14"/>
  <c r="G16" i="12"/>
  <c r="F16" i="12"/>
  <c r="G14" i="12"/>
  <c r="F14" i="12"/>
  <c r="E16" i="12"/>
  <c r="E14" i="12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AG18" i="16"/>
  <c r="AH18" i="16"/>
  <c r="AI18" i="16"/>
  <c r="AJ18" i="16"/>
  <c r="AK18" i="16"/>
  <c r="AL18" i="16"/>
  <c r="AM18" i="16"/>
  <c r="AN18" i="16"/>
  <c r="AO18" i="16"/>
  <c r="AP18" i="16"/>
  <c r="AP19" i="16"/>
  <c r="AP65" i="16"/>
  <c r="AO19" i="16"/>
  <c r="AO65" i="16"/>
  <c r="AN19" i="16"/>
  <c r="AN65" i="16"/>
  <c r="AM19" i="16"/>
  <c r="AM65" i="16"/>
  <c r="AL19" i="16"/>
  <c r="AL65" i="16"/>
  <c r="AK19" i="16"/>
  <c r="AK65" i="16"/>
  <c r="AJ19" i="16"/>
  <c r="AJ65" i="16"/>
  <c r="AI19" i="16"/>
  <c r="AI65" i="16"/>
  <c r="AH19" i="16"/>
  <c r="AH65" i="16"/>
  <c r="AG19" i="16"/>
  <c r="AG65" i="16"/>
  <c r="AF19" i="16"/>
  <c r="AF65" i="16"/>
  <c r="AE19" i="16"/>
  <c r="AE65" i="16"/>
  <c r="AD19" i="16"/>
  <c r="AD65" i="16"/>
  <c r="AC19" i="16"/>
  <c r="AC65" i="16"/>
  <c r="AB19" i="16"/>
  <c r="AB65" i="16"/>
  <c r="AA19" i="16"/>
  <c r="AA65" i="16"/>
  <c r="Z19" i="16"/>
  <c r="Z65" i="16"/>
  <c r="Y19" i="16"/>
  <c r="Y65" i="16"/>
  <c r="X19" i="16"/>
  <c r="X65" i="16"/>
  <c r="W19" i="16"/>
  <c r="W65" i="16"/>
  <c r="V19" i="16"/>
  <c r="V65" i="16"/>
  <c r="U19" i="16"/>
  <c r="U65" i="16"/>
  <c r="T19" i="16"/>
  <c r="T65" i="16"/>
  <c r="S19" i="16"/>
  <c r="S65" i="16"/>
  <c r="R19" i="16"/>
  <c r="R65" i="16"/>
  <c r="Q19" i="16"/>
  <c r="Q65" i="16"/>
  <c r="P19" i="16"/>
  <c r="P65" i="16"/>
  <c r="O19" i="16"/>
  <c r="O65" i="16"/>
  <c r="N19" i="16"/>
  <c r="N65" i="16"/>
  <c r="M19" i="16"/>
  <c r="M65" i="16"/>
  <c r="L19" i="16"/>
  <c r="L65" i="16"/>
  <c r="K19" i="16"/>
  <c r="K65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AA70" i="16"/>
  <c r="AB70" i="16"/>
  <c r="AC70" i="16"/>
  <c r="AD70" i="16"/>
  <c r="AE70" i="16"/>
  <c r="AF70" i="16"/>
  <c r="AG70" i="16"/>
  <c r="AH70" i="16"/>
  <c r="AI70" i="16"/>
  <c r="AJ70" i="16"/>
  <c r="AK70" i="16"/>
  <c r="AL70" i="16"/>
  <c r="AM70" i="16"/>
  <c r="AN70" i="16"/>
  <c r="AO70" i="16"/>
  <c r="AP70" i="16"/>
  <c r="AQ70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M71" i="16"/>
  <c r="L71" i="16"/>
  <c r="L66" i="16"/>
  <c r="L72" i="16"/>
  <c r="K66" i="16"/>
  <c r="K72" i="16"/>
  <c r="K74" i="16"/>
  <c r="L73" i="16"/>
  <c r="L74" i="16"/>
  <c r="M73" i="16"/>
  <c r="M66" i="16"/>
  <c r="M72" i="16"/>
  <c r="M74" i="16"/>
  <c r="N73" i="16"/>
  <c r="P66" i="16"/>
  <c r="P72" i="16"/>
  <c r="O66" i="16"/>
  <c r="O72" i="16"/>
  <c r="N66" i="16"/>
  <c r="V66" i="16"/>
  <c r="V72" i="16"/>
  <c r="U66" i="16"/>
  <c r="U72" i="16"/>
  <c r="T66" i="16"/>
  <c r="T72" i="16"/>
  <c r="S66" i="16"/>
  <c r="S72" i="16"/>
  <c r="R66" i="16"/>
  <c r="R72" i="16"/>
  <c r="Q66" i="16"/>
  <c r="Q72" i="16"/>
  <c r="AQ18" i="16"/>
  <c r="AQ19" i="16"/>
  <c r="AQ65" i="16"/>
  <c r="AQ66" i="16"/>
  <c r="AQ72" i="16"/>
  <c r="AP66" i="16"/>
  <c r="AP72" i="16"/>
  <c r="AO66" i="16"/>
  <c r="AO72" i="16"/>
  <c r="AN66" i="16"/>
  <c r="AN72" i="16"/>
  <c r="AM66" i="16"/>
  <c r="AM72" i="16"/>
  <c r="AL66" i="16"/>
  <c r="AL72" i="16"/>
  <c r="AK66" i="16"/>
  <c r="AK72" i="16"/>
  <c r="AJ66" i="16"/>
  <c r="AJ72" i="16"/>
  <c r="AI66" i="16"/>
  <c r="AI72" i="16"/>
  <c r="AH66" i="16"/>
  <c r="AH72" i="16"/>
  <c r="AG66" i="16"/>
  <c r="AG72" i="16"/>
  <c r="AF66" i="16"/>
  <c r="AF72" i="16"/>
  <c r="AE66" i="16"/>
  <c r="AE72" i="16"/>
  <c r="AD66" i="16"/>
  <c r="AD72" i="16"/>
  <c r="AC66" i="16"/>
  <c r="AC72" i="16"/>
  <c r="AB66" i="16"/>
  <c r="AB72" i="16"/>
  <c r="AA66" i="16"/>
  <c r="AA72" i="16"/>
  <c r="Z66" i="16"/>
  <c r="Z72" i="16"/>
  <c r="Y66" i="16"/>
  <c r="Y72" i="16"/>
  <c r="X66" i="16"/>
  <c r="X72" i="16"/>
  <c r="W66" i="16"/>
  <c r="W72" i="16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C19" i="12"/>
  <c r="AC65" i="12"/>
  <c r="AC66" i="12"/>
  <c r="AB19" i="12"/>
  <c r="AB65" i="12"/>
  <c r="AA19" i="12"/>
  <c r="AA65" i="12"/>
  <c r="Z19" i="12"/>
  <c r="Z65" i="12"/>
  <c r="Y19" i="12"/>
  <c r="Y65" i="12"/>
  <c r="X19" i="12"/>
  <c r="X65" i="12"/>
  <c r="W19" i="12"/>
  <c r="W65" i="12"/>
  <c r="V19" i="12"/>
  <c r="V65" i="12"/>
  <c r="U19" i="12"/>
  <c r="U65" i="12"/>
  <c r="T19" i="12"/>
  <c r="T65" i="12"/>
  <c r="S19" i="12"/>
  <c r="S65" i="12"/>
  <c r="R19" i="12"/>
  <c r="R65" i="12"/>
  <c r="Q19" i="12"/>
  <c r="Q65" i="12"/>
  <c r="P19" i="12"/>
  <c r="P65" i="12"/>
  <c r="O19" i="12"/>
  <c r="O65" i="12"/>
  <c r="N19" i="12"/>
  <c r="N65" i="12"/>
  <c r="M19" i="12"/>
  <c r="M65" i="12"/>
  <c r="L19" i="12"/>
  <c r="L65" i="12"/>
  <c r="K19" i="12"/>
  <c r="K65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C71" i="12"/>
  <c r="AC72" i="12"/>
  <c r="AB66" i="12"/>
  <c r="AB71" i="12"/>
  <c r="AB72" i="12"/>
  <c r="AA66" i="12"/>
  <c r="AA71" i="12"/>
  <c r="AA72" i="12"/>
  <c r="Z66" i="12"/>
  <c r="Z71" i="12"/>
  <c r="Z72" i="12"/>
  <c r="Y66" i="12"/>
  <c r="Y71" i="12"/>
  <c r="Y72" i="12"/>
  <c r="X66" i="12"/>
  <c r="X71" i="12"/>
  <c r="X72" i="12"/>
  <c r="W66" i="12"/>
  <c r="W71" i="12"/>
  <c r="W72" i="12"/>
  <c r="V66" i="12"/>
  <c r="V71" i="12"/>
  <c r="V72" i="12"/>
  <c r="U66" i="12"/>
  <c r="U71" i="12"/>
  <c r="U72" i="12"/>
  <c r="T66" i="12"/>
  <c r="T71" i="12"/>
  <c r="T72" i="12"/>
  <c r="S66" i="12"/>
  <c r="S71" i="12"/>
  <c r="S72" i="12"/>
  <c r="R66" i="12"/>
  <c r="R71" i="12"/>
  <c r="R72" i="12"/>
  <c r="Q66" i="12"/>
  <c r="Q71" i="12"/>
  <c r="Q72" i="12"/>
  <c r="P66" i="12"/>
  <c r="P71" i="12"/>
  <c r="O66" i="12"/>
  <c r="O71" i="12"/>
  <c r="N66" i="12"/>
  <c r="N71" i="12"/>
  <c r="N72" i="12"/>
  <c r="M66" i="12"/>
  <c r="M71" i="12"/>
  <c r="M72" i="12"/>
  <c r="L66" i="12"/>
  <c r="L71" i="12"/>
  <c r="L72" i="12"/>
  <c r="K66" i="12"/>
  <c r="K72" i="12"/>
  <c r="K74" i="12"/>
  <c r="L73" i="12"/>
  <c r="L74" i="12"/>
  <c r="M73" i="12"/>
  <c r="M74" i="12"/>
  <c r="N73" i="12"/>
  <c r="N74" i="12"/>
  <c r="O73" i="12"/>
  <c r="AD18" i="12"/>
  <c r="AD19" i="12"/>
  <c r="AD65" i="12"/>
  <c r="AD66" i="12"/>
  <c r="AD70" i="12"/>
  <c r="AD71" i="12"/>
  <c r="AD72" i="12"/>
  <c r="AE18" i="12"/>
  <c r="AE19" i="12"/>
  <c r="AE65" i="12"/>
  <c r="AE66" i="12"/>
  <c r="AE70" i="12"/>
  <c r="AE71" i="12"/>
  <c r="AE72" i="12"/>
  <c r="AF18" i="12"/>
  <c r="AF19" i="12"/>
  <c r="AF65" i="12"/>
  <c r="AF66" i="12"/>
  <c r="AF70" i="12"/>
  <c r="AF71" i="12"/>
  <c r="AF72" i="12"/>
  <c r="AG18" i="12"/>
  <c r="AG19" i="12"/>
  <c r="AG65" i="12"/>
  <c r="AG66" i="12"/>
  <c r="AG70" i="12"/>
  <c r="AG71" i="12"/>
  <c r="AG72" i="12"/>
  <c r="AH18" i="12"/>
  <c r="AH19" i="12"/>
  <c r="AH65" i="12"/>
  <c r="AH66" i="12"/>
  <c r="AH70" i="12"/>
  <c r="AH71" i="12"/>
  <c r="AH72" i="12"/>
  <c r="AI18" i="12"/>
  <c r="AI19" i="12"/>
  <c r="AI65" i="12"/>
  <c r="AI66" i="12"/>
  <c r="AI70" i="12"/>
  <c r="AI71" i="12"/>
  <c r="AI72" i="12"/>
  <c r="AJ18" i="12"/>
  <c r="AJ19" i="12"/>
  <c r="AJ65" i="12"/>
  <c r="AJ66" i="12"/>
  <c r="AJ70" i="12"/>
  <c r="AJ71" i="12"/>
  <c r="AJ72" i="12"/>
  <c r="AK18" i="12"/>
  <c r="AK19" i="12"/>
  <c r="AK65" i="12"/>
  <c r="AK66" i="12"/>
  <c r="AK70" i="12"/>
  <c r="AK71" i="12"/>
  <c r="AK72" i="12"/>
  <c r="AL18" i="12"/>
  <c r="AL19" i="12"/>
  <c r="AL65" i="12"/>
  <c r="AL66" i="12"/>
  <c r="AL70" i="12"/>
  <c r="AL71" i="12"/>
  <c r="AL72" i="12"/>
  <c r="AM18" i="12"/>
  <c r="AM19" i="12"/>
  <c r="AM65" i="12"/>
  <c r="AM66" i="12"/>
  <c r="AM70" i="12"/>
  <c r="AM71" i="12"/>
  <c r="AM72" i="12"/>
  <c r="AN18" i="12"/>
  <c r="AN19" i="12"/>
  <c r="AN65" i="12"/>
  <c r="AN66" i="12"/>
  <c r="AN70" i="12"/>
  <c r="AN71" i="12"/>
  <c r="AN72" i="12"/>
  <c r="AO18" i="12"/>
  <c r="AO19" i="12"/>
  <c r="AO65" i="12"/>
  <c r="AO66" i="12"/>
  <c r="AO70" i="12"/>
  <c r="AO71" i="12"/>
  <c r="AO72" i="12"/>
  <c r="AP18" i="12"/>
  <c r="AP19" i="12"/>
  <c r="AP65" i="12"/>
  <c r="AP66" i="12"/>
  <c r="AP70" i="12"/>
  <c r="AP71" i="12"/>
  <c r="AP72" i="12"/>
  <c r="AQ18" i="12"/>
  <c r="AQ19" i="12"/>
  <c r="AQ65" i="12"/>
  <c r="AQ66" i="12"/>
  <c r="AQ70" i="12"/>
  <c r="AQ71" i="12"/>
  <c r="AQ72" i="12"/>
</calcChain>
</file>

<file path=xl/comments1.xml><?xml version="1.0" encoding="utf-8"?>
<comments xmlns="http://schemas.openxmlformats.org/spreadsheetml/2006/main">
  <authors>
    <author>Microsoft Office ユーザー</author>
    <author>西島 有紀</author>
  </authors>
  <commentList>
    <comment ref="B8" authorId="0">
      <text>
        <r>
          <rPr>
            <sz val="11"/>
            <color indexed="81"/>
            <rFont val="ＭＳ Ｐゴシック"/>
            <family val="2"/>
            <charset val="128"/>
          </rPr>
          <t>申請日から3ヶ月後以降としてください。</t>
        </r>
      </text>
    </comment>
    <comment ref="B10" authorId="0">
      <text>
        <r>
          <rPr>
            <sz val="11"/>
            <color indexed="81"/>
            <rFont val="ＭＳ Ｐゴシック"/>
            <family val="2"/>
            <charset val="128"/>
          </rPr>
          <t>上限3,000千円までとしてください。</t>
        </r>
      </text>
    </comment>
    <comment ref="B11" authorId="0">
      <text>
        <r>
          <rPr>
            <sz val="11"/>
            <color indexed="81"/>
            <rFont val="ＭＳ Ｐゴシック"/>
            <family val="2"/>
            <charset val="128"/>
          </rPr>
          <t>最大24回までとしてください。</t>
        </r>
      </text>
    </comment>
    <comment ref="D13" authorId="0">
      <text>
        <r>
          <rPr>
            <b/>
            <sz val="11"/>
            <color indexed="81"/>
            <rFont val="ＭＳ Ｐゴシック"/>
            <family val="2"/>
            <charset val="128"/>
          </rPr>
          <t>単位を間違えないでください。</t>
        </r>
      </text>
    </comment>
    <comment ref="C22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※事業名を入れてください。</t>
        </r>
      </text>
    </comment>
    <comment ref="E22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収入欄、支出欄に、現預金の出入りを記入してくださ。</t>
        </r>
      </text>
    </comment>
    <comment ref="B29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※項目欄は適宜追加してください。</t>
        </r>
      </text>
    </comment>
    <comment ref="C31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※事業名を記入してください。</t>
        </r>
      </text>
    </comment>
    <comment ref="B54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※項目欄は適宜追加してください。</t>
        </r>
      </text>
    </comment>
    <comment ref="A58" authorId="1">
      <text>
        <r>
          <rPr>
            <b/>
            <sz val="10"/>
            <color indexed="81"/>
            <rFont val="ＭＳ Ｐゴシック"/>
            <family val="3"/>
            <charset val="128"/>
          </rPr>
          <t>減価償却費を足した実際のキャッシュフローです。</t>
        </r>
      </text>
    </comment>
    <comment ref="A72" authorId="1">
      <text>
        <r>
          <rPr>
            <b/>
            <sz val="10"/>
            <color indexed="81"/>
            <rFont val="ＭＳ Ｐゴシック"/>
            <family val="3"/>
            <charset val="128"/>
          </rPr>
          <t>経常・経常外を含めた当月のキャッシュフローです。</t>
        </r>
      </text>
    </comment>
    <comment ref="E73" authorId="1">
      <text>
        <r>
          <rPr>
            <b/>
            <sz val="10"/>
            <color indexed="81"/>
            <rFont val="ＭＳ Ｐゴシック"/>
            <family val="3"/>
            <charset val="128"/>
          </rPr>
          <t>月初の繰越金額（現金残高＋預金残高）を記入してください。
※翌月以降は自動計算です。</t>
        </r>
      </text>
    </comment>
    <comment ref="E74" authorId="1">
      <text>
        <r>
          <rPr>
            <b/>
            <sz val="10"/>
            <color indexed="81"/>
            <rFont val="ＭＳ Ｐゴシック"/>
            <family val="3"/>
            <charset val="128"/>
          </rPr>
          <t>繰越額が「-（マイナス）」にならないよう計画を立ててください。</t>
        </r>
      </text>
    </comment>
  </commentList>
</comments>
</file>

<file path=xl/comments2.xml><?xml version="1.0" encoding="utf-8"?>
<comments xmlns="http://schemas.openxmlformats.org/spreadsheetml/2006/main">
  <authors>
    <author>Microsoft Office ユーザー</author>
    <author>西島 有紀</author>
  </authors>
  <commentList>
    <comment ref="B8" authorId="0">
      <text>
        <r>
          <rPr>
            <sz val="11"/>
            <color indexed="81"/>
            <rFont val="ＭＳ Ｐゴシック"/>
            <family val="2"/>
            <charset val="128"/>
          </rPr>
          <t>申請日から</t>
        </r>
        <r>
          <rPr>
            <u/>
            <sz val="11"/>
            <color indexed="81"/>
            <rFont val="ＭＳ Ｐゴシック"/>
            <family val="2"/>
            <charset val="128"/>
          </rPr>
          <t>3ヶ月後以降</t>
        </r>
        <r>
          <rPr>
            <sz val="11"/>
            <color indexed="81"/>
            <rFont val="ＭＳ Ｐゴシック"/>
            <family val="2"/>
            <charset val="128"/>
          </rPr>
          <t>としてください。</t>
        </r>
      </text>
    </comment>
    <comment ref="B10" authorId="0">
      <text>
        <r>
          <rPr>
            <sz val="11"/>
            <color indexed="81"/>
            <rFont val="ＭＳ Ｐゴシック"/>
            <family val="2"/>
            <charset val="128"/>
          </rPr>
          <t>上限3,000千円までとしてください。</t>
        </r>
      </text>
    </comment>
    <comment ref="B11" authorId="0">
      <text>
        <r>
          <rPr>
            <sz val="11"/>
            <color indexed="81"/>
            <rFont val="ＭＳ Ｐゴシック"/>
            <family val="2"/>
            <charset val="128"/>
          </rPr>
          <t>最大24回までとしてください。</t>
        </r>
      </text>
    </comment>
    <comment ref="D13" authorId="0">
      <text>
        <r>
          <rPr>
            <b/>
            <sz val="11"/>
            <color indexed="81"/>
            <rFont val="ＭＳ Ｐゴシック"/>
            <family val="2"/>
            <charset val="128"/>
          </rPr>
          <t>単位を間違えないでください。</t>
        </r>
      </text>
    </comment>
    <comment ref="C22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※事業名を入れてください。</t>
        </r>
      </text>
    </comment>
    <comment ref="E22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収入欄、支出欄に、現預金の出入りを記入してくださ。</t>
        </r>
      </text>
    </comment>
    <comment ref="B29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※項目欄は適宜追加してください。</t>
        </r>
      </text>
    </comment>
    <comment ref="C31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※事業名を記入してください。</t>
        </r>
      </text>
    </comment>
    <comment ref="B54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※項目欄は適宜追加してください。</t>
        </r>
      </text>
    </comment>
    <comment ref="A58" authorId="1">
      <text>
        <r>
          <rPr>
            <b/>
            <sz val="10"/>
            <color indexed="81"/>
            <rFont val="ＭＳ Ｐゴシック"/>
            <family val="3"/>
            <charset val="128"/>
          </rPr>
          <t>減価償却費を足した実際のキャッシュフローです。</t>
        </r>
      </text>
    </comment>
    <comment ref="A72" authorId="1">
      <text>
        <r>
          <rPr>
            <b/>
            <sz val="10"/>
            <color indexed="81"/>
            <rFont val="ＭＳ Ｐゴシック"/>
            <family val="3"/>
            <charset val="128"/>
          </rPr>
          <t>経常・経常外を含めた当月のキャッシュフローです。</t>
        </r>
      </text>
    </comment>
    <comment ref="E73" authorId="1">
      <text>
        <r>
          <rPr>
            <b/>
            <sz val="10"/>
            <color indexed="81"/>
            <rFont val="ＭＳ Ｐゴシック"/>
            <family val="3"/>
            <charset val="128"/>
          </rPr>
          <t>月初の繰越金額（現金残高＋預金残高）を記入してください。
※翌月以降は自動計算です。</t>
        </r>
      </text>
    </comment>
    <comment ref="E74" authorId="1">
      <text>
        <r>
          <rPr>
            <b/>
            <sz val="10"/>
            <color indexed="81"/>
            <rFont val="ＭＳ Ｐゴシック"/>
            <family val="3"/>
            <charset val="128"/>
          </rPr>
          <t>繰越額が「-（マイナス）」にならないよう計画を立ててください。</t>
        </r>
      </text>
    </comment>
  </commentList>
</comments>
</file>

<file path=xl/comments3.xml><?xml version="1.0" encoding="utf-8"?>
<comments xmlns="http://schemas.openxmlformats.org/spreadsheetml/2006/main">
  <authors>
    <author>Microsoft Office ユーザー</author>
    <author>西島 有紀</author>
  </authors>
  <commentList>
    <comment ref="D13" authorId="0">
      <text>
        <r>
          <rPr>
            <b/>
            <sz val="11"/>
            <color indexed="81"/>
            <rFont val="ＭＳ Ｐゴシック"/>
            <family val="2"/>
            <charset val="128"/>
          </rPr>
          <t>単位を間違えないでください。</t>
        </r>
      </text>
    </comment>
    <comment ref="E73" authorId="1">
      <text>
        <r>
          <rPr>
            <b/>
            <sz val="10"/>
            <color indexed="81"/>
            <rFont val="ＭＳ Ｐゴシック"/>
            <family val="3"/>
            <charset val="128"/>
          </rPr>
          <t>前年度末（前年度決済月）の繰越金額（現金残高＋預金残高）を記入してください。
※翌年度以降は自動計算です。</t>
        </r>
      </text>
    </comment>
  </commentList>
</comments>
</file>

<file path=xl/sharedStrings.xml><?xml version="1.0" encoding="utf-8"?>
<sst xmlns="http://schemas.openxmlformats.org/spreadsheetml/2006/main" count="570" uniqueCount="100">
  <si>
    <t>前月繰越</t>
  </si>
  <si>
    <t>経常収入</t>
  </si>
  <si>
    <t>売上代金</t>
  </si>
  <si>
    <t>現金売上</t>
  </si>
  <si>
    <t>売掛金回収</t>
  </si>
  <si>
    <t>雑収入</t>
  </si>
  <si>
    <t>経常収入合計</t>
  </si>
  <si>
    <t>経常支出</t>
  </si>
  <si>
    <t>仕入代金</t>
  </si>
  <si>
    <t>現金仕入</t>
  </si>
  <si>
    <t>買掛金支払</t>
  </si>
  <si>
    <t>営業経費</t>
  </si>
  <si>
    <t>経常支出合計</t>
  </si>
  <si>
    <t>経常外支出</t>
  </si>
  <si>
    <t>借入金返済</t>
  </si>
  <si>
    <t>次月繰越</t>
  </si>
  <si>
    <t>経常外収入</t>
    <rPh sb="3" eb="5">
      <t>シュウニュウ</t>
    </rPh>
    <phoneticPr fontId="2"/>
  </si>
  <si>
    <t>事業１</t>
    <rPh sb="0" eb="2">
      <t>ジギョウ</t>
    </rPh>
    <phoneticPr fontId="2"/>
  </si>
  <si>
    <t>事業２</t>
    <rPh sb="0" eb="2">
      <t>ジギョウ</t>
    </rPh>
    <phoneticPr fontId="2"/>
  </si>
  <si>
    <t>借入金</t>
    <phoneticPr fontId="2"/>
  </si>
  <si>
    <t>現金仕入</t>
    <rPh sb="0" eb="2">
      <t>ゲンキン</t>
    </rPh>
    <rPh sb="2" eb="4">
      <t>シイ</t>
    </rPh>
    <phoneticPr fontId="2"/>
  </si>
  <si>
    <t>その他事業支出</t>
    <rPh sb="2" eb="3">
      <t>タ</t>
    </rPh>
    <rPh sb="3" eb="5">
      <t>ジギョウ</t>
    </rPh>
    <rPh sb="5" eb="7">
      <t>シシュツ</t>
    </rPh>
    <phoneticPr fontId="2"/>
  </si>
  <si>
    <t>人件費</t>
    <rPh sb="0" eb="3">
      <t>ジンケンヒ</t>
    </rPh>
    <phoneticPr fontId="2"/>
  </si>
  <si>
    <t>給料賃金</t>
    <rPh sb="0" eb="2">
      <t>キュウリョウ</t>
    </rPh>
    <rPh sb="2" eb="4">
      <t>チンギン</t>
    </rPh>
    <phoneticPr fontId="2"/>
  </si>
  <si>
    <t>通勤費</t>
    <rPh sb="0" eb="2">
      <t>ツウキン</t>
    </rPh>
    <rPh sb="2" eb="3">
      <t>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</si>
  <si>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</si>
  <si>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</si>
  <si>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家賃</t>
    <rPh sb="0" eb="2">
      <t>ヤチン</t>
    </rPh>
    <phoneticPr fontId="2"/>
  </si>
  <si>
    <t>通信費</t>
    <rPh sb="0" eb="3">
      <t>ツウシンヒ</t>
    </rPh>
    <phoneticPr fontId="2"/>
  </si>
  <si>
    <t>水道光熱費</t>
    <rPh sb="0" eb="2">
      <t>スイドウ</t>
    </rPh>
    <rPh sb="2" eb="5">
      <t>コウネツヒ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</si>
  <si>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</si>
  <si>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</si>
  <si>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支払利息</t>
    <rPh sb="0" eb="2">
      <t>シハライ</t>
    </rPh>
    <rPh sb="2" eb="4">
      <t>リソク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</si>
  <si>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</si>
  <si>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</si>
  <si>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事務備品費</t>
    <rPh sb="0" eb="2">
      <t>ジム</t>
    </rPh>
    <rPh sb="2" eb="4">
      <t>ビヒン</t>
    </rPh>
    <rPh sb="4" eb="5">
      <t>ヒ</t>
    </rPh>
    <phoneticPr fontId="2"/>
  </si>
  <si>
    <t>備品費</t>
    <rPh sb="0" eb="2">
      <t>ビヒン</t>
    </rPh>
    <rPh sb="2" eb="3">
      <t>ヒ</t>
    </rPh>
    <phoneticPr fontId="2"/>
  </si>
  <si>
    <t>備品リース料</t>
    <rPh sb="0" eb="2">
      <t>ビヒン</t>
    </rPh>
    <rPh sb="5" eb="6">
      <t>リョウ</t>
    </rPh>
    <phoneticPr fontId="2"/>
  </si>
  <si>
    <t>寄付</t>
    <rPh sb="0" eb="2">
      <t>キフ</t>
    </rPh>
    <phoneticPr fontId="2"/>
  </si>
  <si>
    <t>会費収入</t>
    <rPh sb="0" eb="2">
      <t>カイヒ</t>
    </rPh>
    <rPh sb="2" eb="4">
      <t>シュウニュウ</t>
    </rPh>
    <phoneticPr fontId="2"/>
  </si>
  <si>
    <t>補助金・助成金等</t>
    <rPh sb="0" eb="3">
      <t>ホジョキン</t>
    </rPh>
    <rPh sb="4" eb="7">
      <t>ジョセイキン</t>
    </rPh>
    <rPh sb="7" eb="8">
      <t>トウ</t>
    </rPh>
    <phoneticPr fontId="2"/>
  </si>
  <si>
    <t>申請者名（団体名/氏名）</t>
    <rPh sb="0" eb="3">
      <t>シンセイシャ</t>
    </rPh>
    <rPh sb="3" eb="4">
      <t>メイ</t>
    </rPh>
    <rPh sb="5" eb="7">
      <t>ダンタイ</t>
    </rPh>
    <rPh sb="7" eb="8">
      <t>メイ</t>
    </rPh>
    <rPh sb="9" eb="11">
      <t>シメイ</t>
    </rPh>
    <phoneticPr fontId="2"/>
  </si>
  <si>
    <t>受取利息</t>
    <rPh sb="0" eb="2">
      <t>ウケトリ</t>
    </rPh>
    <rPh sb="2" eb="4">
      <t>リソク</t>
    </rPh>
    <phoneticPr fontId="2"/>
  </si>
  <si>
    <t>経常キャッシュフロー</t>
    <rPh sb="0" eb="2">
      <t>ケイジョウ</t>
    </rPh>
    <phoneticPr fontId="2"/>
  </si>
  <si>
    <t>経常損益</t>
    <rPh sb="0" eb="4">
      <t>ケイジョウソンエキ</t>
    </rPh>
    <phoneticPr fontId="2"/>
  </si>
  <si>
    <t>減価償却費</t>
    <rPh sb="0" eb="5">
      <t>ゲンカショウk</t>
    </rPh>
    <phoneticPr fontId="2"/>
  </si>
  <si>
    <t>減価償却費</t>
    <rPh sb="0" eb="5">
      <t>ゲンカショ</t>
    </rPh>
    <phoneticPr fontId="2"/>
  </si>
  <si>
    <t>（実績）</t>
    <rPh sb="1" eb="3">
      <t>ジッセキ</t>
    </rPh>
    <phoneticPr fontId="2"/>
  </si>
  <si>
    <t>（予算）</t>
    <rPh sb="1" eb="3">
      <t>ヨサn</t>
    </rPh>
    <phoneticPr fontId="2"/>
  </si>
  <si>
    <t>（予算）</t>
    <phoneticPr fontId="2"/>
  </si>
  <si>
    <t>月</t>
  </si>
  <si>
    <t>月</t>
    <rPh sb="0" eb="1">
      <t>ツキ</t>
    </rPh>
    <phoneticPr fontId="2"/>
  </si>
  <si>
    <t>項目</t>
    <phoneticPr fontId="2"/>
  </si>
  <si>
    <t>共感融資返済</t>
    <rPh sb="0" eb="4">
      <t>キョウカンユウシ</t>
    </rPh>
    <rPh sb="4" eb="6">
      <t>ヘンサイ</t>
    </rPh>
    <phoneticPr fontId="2"/>
  </si>
  <si>
    <t>月</t>
    <phoneticPr fontId="2"/>
  </si>
  <si>
    <t>申請日</t>
    <rPh sb="0" eb="2">
      <t>シンセイ</t>
    </rPh>
    <rPh sb="2" eb="3">
      <t>ビ</t>
    </rPh>
    <phoneticPr fontId="2"/>
  </si>
  <si>
    <t>年</t>
    <rPh sb="0" eb="1">
      <t>ネn</t>
    </rPh>
    <phoneticPr fontId="2"/>
  </si>
  <si>
    <t>年</t>
    <rPh sb="0" eb="1">
      <t>ネン</t>
    </rPh>
    <phoneticPr fontId="2"/>
  </si>
  <si>
    <t>日</t>
    <rPh sb="0" eb="1">
      <t>hi</t>
    </rPh>
    <phoneticPr fontId="2"/>
  </si>
  <si>
    <t>回</t>
    <rPh sb="0" eb="1">
      <t>kai</t>
    </rPh>
    <phoneticPr fontId="2"/>
  </si>
  <si>
    <t>融資希望月</t>
    <rPh sb="0" eb="2">
      <t>ユウシ</t>
    </rPh>
    <rPh sb="2" eb="4">
      <t>キボウ</t>
    </rPh>
    <rPh sb="4" eb="5">
      <t>ツキ</t>
    </rPh>
    <phoneticPr fontId="2"/>
  </si>
  <si>
    <t>申請月</t>
    <rPh sb="0" eb="3">
      <t>シンセイツキ</t>
    </rPh>
    <phoneticPr fontId="2"/>
  </si>
  <si>
    <t>共感融資　返済回数</t>
    <rPh sb="0" eb="4">
      <t>キョウカンユウシ</t>
    </rPh>
    <rPh sb="5" eb="7">
      <t>ヘンサイ</t>
    </rPh>
    <rPh sb="7" eb="9">
      <t>カイスウ</t>
    </rPh>
    <phoneticPr fontId="2"/>
  </si>
  <si>
    <t>様式２　　資金繰り表</t>
    <rPh sb="0" eb="2">
      <t>ヨウシキ</t>
    </rPh>
    <rPh sb="5" eb="8">
      <t>シキングリヒョウ</t>
    </rPh>
    <phoneticPr fontId="2"/>
  </si>
  <si>
    <t>融資希望額</t>
    <rPh sb="0" eb="2">
      <t>ユウシ</t>
    </rPh>
    <rPh sb="2" eb="4">
      <t>キボウ</t>
    </rPh>
    <rPh sb="4" eb="5">
      <t>ガク</t>
    </rPh>
    <phoneticPr fontId="2"/>
  </si>
  <si>
    <t>決算月</t>
    <rPh sb="0" eb="2">
      <t>ケッサンツキ</t>
    </rPh>
    <phoneticPr fontId="2"/>
  </si>
  <si>
    <t>外注費</t>
    <rPh sb="0" eb="3">
      <t>ガイチュウヒ</t>
    </rPh>
    <phoneticPr fontId="2"/>
  </si>
  <si>
    <t>経常外収入合計</t>
    <rPh sb="2" eb="3">
      <t>ガイ</t>
    </rPh>
    <rPh sb="3" eb="5">
      <t>シュウニュウ</t>
    </rPh>
    <rPh sb="5" eb="7">
      <t>ゴウケイ</t>
    </rPh>
    <phoneticPr fontId="2"/>
  </si>
  <si>
    <t>経常外支出合計</t>
    <rPh sb="2" eb="3">
      <t>ガイ</t>
    </rPh>
    <rPh sb="3" eb="5">
      <t>シシュツ</t>
    </rPh>
    <rPh sb="5" eb="7">
      <t>ゴウケイ</t>
    </rPh>
    <phoneticPr fontId="2"/>
  </si>
  <si>
    <t>共感融資借入</t>
    <rPh sb="0" eb="4">
      <t>キョウカンユウシ</t>
    </rPh>
    <rPh sb="4" eb="6">
      <t>カリイレ</t>
    </rPh>
    <phoneticPr fontId="2"/>
  </si>
  <si>
    <t>決算月</t>
    <rPh sb="0" eb="2">
      <t>ケッサン</t>
    </rPh>
    <phoneticPr fontId="2"/>
  </si>
  <si>
    <t>次年度繰越</t>
    <rPh sb="1" eb="3">
      <t>ネンド</t>
    </rPh>
    <phoneticPr fontId="2"/>
  </si>
  <si>
    <t>前年度繰越</t>
    <rPh sb="1" eb="3">
      <t>ネンド</t>
    </rPh>
    <phoneticPr fontId="2"/>
  </si>
  <si>
    <t>様式２-2　資金繰り表（年度）</t>
    <rPh sb="0" eb="2">
      <t>ヨウシキ</t>
    </rPh>
    <rPh sb="6" eb="9">
      <t>シキングリヒョウ</t>
    </rPh>
    <rPh sb="12" eb="14">
      <t>ネンド</t>
    </rPh>
    <phoneticPr fontId="2"/>
  </si>
  <si>
    <t>（単位：千円）</t>
    <rPh sb="1" eb="3">
      <t>タンイ</t>
    </rPh>
    <rPh sb="4" eb="5">
      <t>1000</t>
    </rPh>
    <rPh sb="5" eb="6">
      <t>エン</t>
    </rPh>
    <phoneticPr fontId="2"/>
  </si>
  <si>
    <t>千円</t>
    <rPh sb="0" eb="1">
      <t>セン</t>
    </rPh>
    <rPh sb="1" eb="2">
      <t>エン</t>
    </rPh>
    <phoneticPr fontId="2"/>
  </si>
  <si>
    <t>融資返済回数</t>
    <rPh sb="0" eb="2">
      <t>ユウシ</t>
    </rPh>
    <rPh sb="2" eb="4">
      <t>ヘンサイ</t>
    </rPh>
    <rPh sb="4" eb="6">
      <t>カイスウ</t>
    </rPh>
    <phoneticPr fontId="2"/>
  </si>
  <si>
    <t>回</t>
    <phoneticPr fontId="2"/>
  </si>
  <si>
    <t>減価償却費</t>
    <phoneticPr fontId="2"/>
  </si>
  <si>
    <t>黄色セル</t>
    <rPh sb="0" eb="2">
      <t>キイロセル</t>
    </rPh>
    <phoneticPr fontId="2"/>
  </si>
  <si>
    <t>：必ず記入ください</t>
    <phoneticPr fontId="2"/>
  </si>
  <si>
    <t>水色セル</t>
    <rPh sb="0" eb="2">
      <t>ミズイロ</t>
    </rPh>
    <phoneticPr fontId="2"/>
  </si>
  <si>
    <t>：自動計算します</t>
    <rPh sb="1" eb="5">
      <t>ジドウケイサn</t>
    </rPh>
    <phoneticPr fontId="2"/>
  </si>
  <si>
    <t>千円</t>
    <rPh sb="0" eb="1">
      <t>1000</t>
    </rPh>
    <rPh sb="1" eb="2">
      <t>エン</t>
    </rPh>
    <phoneticPr fontId="2"/>
  </si>
  <si>
    <t>（実績・予算）</t>
    <rPh sb="1" eb="3">
      <t>ジッセキ</t>
    </rPh>
    <rPh sb="4" eb="6">
      <t>ヨサn</t>
    </rPh>
    <phoneticPr fontId="2"/>
  </si>
  <si>
    <t xml:space="preserve">※申請月前3か月分は実績値を記入してください。 </t>
    <rPh sb="1" eb="3">
      <t>シンセイ</t>
    </rPh>
    <rPh sb="3" eb="4">
      <t>ツキ</t>
    </rPh>
    <rPh sb="4" eb="5">
      <t>マエ</t>
    </rPh>
    <rPh sb="7" eb="8">
      <t>ゲツ</t>
    </rPh>
    <rPh sb="8" eb="9">
      <t>ブン</t>
    </rPh>
    <rPh sb="10" eb="12">
      <t>ジッセキ</t>
    </rPh>
    <rPh sb="12" eb="13">
      <t>チ</t>
    </rPh>
    <rPh sb="14" eb="16">
      <t>キニュウ</t>
    </rPh>
    <phoneticPr fontId="2"/>
  </si>
  <si>
    <t>申請月から
2年目以降</t>
    <rPh sb="0" eb="2">
      <t>シンセイ</t>
    </rPh>
    <rPh sb="2" eb="3">
      <t>ツキ</t>
    </rPh>
    <rPh sb="9" eb="11">
      <t>イコウ</t>
    </rPh>
    <phoneticPr fontId="2"/>
  </si>
  <si>
    <t>申請月から
3年目以降</t>
    <rPh sb="0" eb="2">
      <t>シンセイ</t>
    </rPh>
    <rPh sb="2" eb="3">
      <t>ツキ</t>
    </rPh>
    <rPh sb="9" eb="11">
      <t>イコウ</t>
    </rPh>
    <phoneticPr fontId="2"/>
  </si>
  <si>
    <r>
      <t>※申請月を含む</t>
    </r>
    <r>
      <rPr>
        <b/>
        <sz val="12"/>
        <color rgb="FFFF0000"/>
        <rFont val="Arial"/>
        <family val="2"/>
      </rPr>
      <t>融資希望期間中</t>
    </r>
    <r>
      <rPr>
        <sz val="12"/>
        <rFont val="Arial"/>
        <family val="2"/>
      </rPr>
      <t>は、予測値を記入してください。</t>
    </r>
    <rPh sb="7" eb="9">
      <t>ユウシ</t>
    </rPh>
    <rPh sb="9" eb="11">
      <t>キボウ</t>
    </rPh>
    <rPh sb="13" eb="14">
      <t>チュウ</t>
    </rPh>
    <phoneticPr fontId="2"/>
  </si>
  <si>
    <t>1年度</t>
    <rPh sb="1" eb="3">
      <t>ネンド</t>
    </rPh>
    <phoneticPr fontId="2"/>
  </si>
  <si>
    <t>2年度</t>
    <phoneticPr fontId="2"/>
  </si>
  <si>
    <t>3年度</t>
    <phoneticPr fontId="2"/>
  </si>
  <si>
    <r>
      <t>※「様式2-1 資金繰り表（月別）」を元に、</t>
    </r>
    <r>
      <rPr>
        <b/>
        <sz val="11"/>
        <color rgb="FFFF0000"/>
        <rFont val="Arial"/>
        <family val="2"/>
      </rPr>
      <t>決算月年度で合計した内容</t>
    </r>
    <r>
      <rPr>
        <b/>
        <sz val="11"/>
        <rFont val="Arial"/>
        <family val="2"/>
      </rPr>
      <t>を記入ください。</t>
    </r>
    <phoneticPr fontId="2"/>
  </si>
  <si>
    <t>：必ず記入ください（現状は、仮の数字を入力しています）</t>
    <rPh sb="10" eb="12">
      <t>ゲンジョウ</t>
    </rPh>
    <rPh sb="14" eb="15">
      <t>カリ</t>
    </rPh>
    <rPh sb="16" eb="18">
      <t>スウジ</t>
    </rPh>
    <rPh sb="19" eb="21">
      <t>ニュウリョク</t>
    </rPh>
    <phoneticPr fontId="2"/>
  </si>
  <si>
    <t>当月キャッシュフロー</t>
    <rPh sb="0" eb="2">
      <t>トウツキ</t>
    </rPh>
    <phoneticPr fontId="2"/>
  </si>
  <si>
    <r>
      <t>※</t>
    </r>
    <r>
      <rPr>
        <sz val="12"/>
        <color rgb="FFFF0000"/>
        <rFont val="Arial"/>
        <family val="2"/>
      </rPr>
      <t>申請月から融資月が３ヶ月後以降</t>
    </r>
    <r>
      <rPr>
        <sz val="12"/>
        <rFont val="Arial"/>
        <family val="2"/>
      </rPr>
      <t>となっているか、確認してください。</t>
    </r>
    <rPh sb="6" eb="9">
      <t>ユウシツキ</t>
    </rPh>
    <rPh sb="13" eb="14">
      <t>ゴ</t>
    </rPh>
    <rPh sb="14" eb="16">
      <t>イコウ</t>
    </rPh>
    <rPh sb="24" eb="26">
      <t>カクニn</t>
    </rPh>
    <phoneticPr fontId="2"/>
  </si>
  <si>
    <t>20xx年度</t>
    <rPh sb="4" eb="5">
      <t>ネn</t>
    </rPh>
    <rPh sb="5" eb="6">
      <t>ド</t>
    </rPh>
    <phoneticPr fontId="2"/>
  </si>
  <si>
    <t>　　申請月を含む年度は、「様式2-1 資金繰り表（月別）」に記載のない月も含め年度当初から記入ください。</t>
    <rPh sb="2" eb="4">
      <t>シンセイ</t>
    </rPh>
    <rPh sb="4" eb="5">
      <t>ツキ</t>
    </rPh>
    <rPh sb="6" eb="7">
      <t>フクム</t>
    </rPh>
    <rPh sb="8" eb="10">
      <t>ネンド</t>
    </rPh>
    <rPh sb="30" eb="32">
      <t>キサイ</t>
    </rPh>
    <rPh sb="35" eb="36">
      <t>ツキ</t>
    </rPh>
    <rPh sb="37" eb="38">
      <t>フクメ</t>
    </rPh>
    <rPh sb="39" eb="43">
      <t>ネンドトウショ</t>
    </rPh>
    <rPh sb="45" eb="47">
      <t>キニュウ</t>
    </rPh>
    <phoneticPr fontId="2"/>
  </si>
  <si>
    <t>増資</t>
    <rPh sb="0" eb="2">
      <t>ゾウシ</t>
    </rPh>
    <phoneticPr fontId="2"/>
  </si>
  <si>
    <t>当該年度キャッシュフロー</t>
    <rPh sb="0" eb="4">
      <t>トウガイネンド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</si>
</sst>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m&quot;月&quot;"/>
    <numFmt numFmtId="177" formatCode="0_);[Red]\(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indexed="81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11"/>
      <color indexed="81"/>
      <name val="ＭＳ Ｐゴシック"/>
      <family val="2"/>
      <charset val="128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name val="メイリオ"/>
      <family val="2"/>
      <charset val="128"/>
    </font>
    <font>
      <sz val="9"/>
      <name val="メイリオ"/>
      <family val="2"/>
      <charset val="128"/>
    </font>
    <font>
      <sz val="11"/>
      <name val="メイリオ"/>
      <family val="2"/>
      <charset val="128"/>
    </font>
    <font>
      <b/>
      <sz val="10"/>
      <name val="メイリオ"/>
      <family val="2"/>
      <charset val="128"/>
    </font>
    <font>
      <b/>
      <sz val="12"/>
      <name val="メイリオ"/>
      <family val="2"/>
      <charset val="128"/>
    </font>
    <font>
      <b/>
      <sz val="11"/>
      <name val="メイリオ"/>
      <family val="2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1"/>
      <color indexed="81"/>
      <name val="ＭＳ Ｐゴシック"/>
      <family val="2"/>
      <charset val="128"/>
    </font>
    <font>
      <b/>
      <sz val="9"/>
      <color rgb="FFFF0000"/>
      <name val="Arial"/>
      <family val="2"/>
    </font>
    <font>
      <b/>
      <sz val="12"/>
      <color rgb="FFFF0000"/>
      <name val="メイリオ"/>
      <family val="2"/>
      <charset val="128"/>
    </font>
    <font>
      <sz val="9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/>
      <sz val="11"/>
      <color indexed="81"/>
      <name val="ＭＳ Ｐゴシック"/>
      <family val="2"/>
      <charset val="128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7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14" fillId="2" borderId="20" xfId="0" applyFont="1" applyFill="1" applyBorder="1" applyAlignment="1" applyProtection="1">
      <alignment horizontal="left"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vertical="center"/>
      <protection locked="0"/>
    </xf>
    <xf numFmtId="177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177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38" fontId="7" fillId="2" borderId="13" xfId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Continuous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Continuous" vertical="center"/>
      <protection locked="0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Continuous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Continuous" vertical="center"/>
    </xf>
    <xf numFmtId="0" fontId="15" fillId="2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41" fontId="4" fillId="2" borderId="3" xfId="0" applyNumberFormat="1" applyFont="1" applyFill="1" applyBorder="1" applyAlignment="1">
      <alignment vertical="center"/>
    </xf>
    <xf numFmtId="41" fontId="4" fillId="2" borderId="1" xfId="0" applyNumberFormat="1" applyFont="1" applyFill="1" applyBorder="1" applyAlignment="1">
      <alignment vertical="center"/>
    </xf>
    <xf numFmtId="41" fontId="4" fillId="2" borderId="7" xfId="0" applyNumberFormat="1" applyFont="1" applyFill="1" applyBorder="1" applyAlignment="1">
      <alignment vertical="center"/>
    </xf>
    <xf numFmtId="41" fontId="4" fillId="2" borderId="11" xfId="0" applyNumberFormat="1" applyFont="1" applyFill="1" applyBorder="1" applyAlignment="1">
      <alignment vertical="center"/>
    </xf>
    <xf numFmtId="41" fontId="4" fillId="2" borderId="29" xfId="0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vertical="center"/>
    </xf>
    <xf numFmtId="41" fontId="4" fillId="2" borderId="10" xfId="0" applyNumberFormat="1" applyFont="1" applyFill="1" applyBorder="1" applyAlignment="1">
      <alignment vertical="center"/>
    </xf>
    <xf numFmtId="41" fontId="4" fillId="2" borderId="9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/>
    </xf>
    <xf numFmtId="41" fontId="4" fillId="4" borderId="6" xfId="0" applyNumberFormat="1" applyFont="1" applyFill="1" applyBorder="1" applyAlignment="1">
      <alignment vertical="center"/>
    </xf>
    <xf numFmtId="41" fontId="4" fillId="4" borderId="2" xfId="0" applyNumberFormat="1" applyFont="1" applyFill="1" applyBorder="1" applyAlignment="1">
      <alignment vertical="center"/>
    </xf>
    <xf numFmtId="177" fontId="5" fillId="4" borderId="27" xfId="0" applyNumberFormat="1" applyFont="1" applyFill="1" applyBorder="1" applyAlignment="1">
      <alignment horizontal="center" vertical="center" wrapText="1"/>
    </xf>
    <xf numFmtId="177" fontId="5" fillId="4" borderId="15" xfId="0" applyNumberFormat="1" applyFont="1" applyFill="1" applyBorder="1" applyAlignment="1">
      <alignment horizontal="center" vertical="center" wrapText="1"/>
    </xf>
    <xf numFmtId="176" fontId="5" fillId="4" borderId="29" xfId="0" applyNumberFormat="1" applyFont="1" applyFill="1" applyBorder="1" applyAlignment="1">
      <alignment horizontal="center" vertical="center" wrapText="1"/>
    </xf>
    <xf numFmtId="176" fontId="5" fillId="4" borderId="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1" fontId="4" fillId="4" borderId="14" xfId="0" applyNumberFormat="1" applyFont="1" applyFill="1" applyBorder="1" applyAlignment="1">
      <alignment vertical="center"/>
    </xf>
    <xf numFmtId="41" fontId="4" fillId="4" borderId="21" xfId="0" applyNumberFormat="1" applyFont="1" applyFill="1" applyBorder="1" applyAlignment="1">
      <alignment vertical="center"/>
    </xf>
    <xf numFmtId="41" fontId="4" fillId="4" borderId="31" xfId="0" applyNumberFormat="1" applyFont="1" applyFill="1" applyBorder="1" applyAlignment="1">
      <alignment vertical="center"/>
    </xf>
    <xf numFmtId="41" fontId="4" fillId="4" borderId="4" xfId="0" applyNumberFormat="1" applyFont="1" applyFill="1" applyBorder="1" applyAlignment="1">
      <alignment vertical="center"/>
    </xf>
    <xf numFmtId="177" fontId="5" fillId="4" borderId="10" xfId="0" applyNumberFormat="1" applyFont="1" applyFill="1" applyBorder="1" applyAlignment="1">
      <alignment horizontal="center" vertical="center" wrapText="1"/>
    </xf>
    <xf numFmtId="177" fontId="5" fillId="4" borderId="7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Continuous" vertical="center"/>
    </xf>
    <xf numFmtId="0" fontId="10" fillId="4" borderId="40" xfId="0" applyFont="1" applyFill="1" applyBorder="1" applyAlignment="1">
      <alignment horizontal="centerContinuous"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7" fillId="3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horizontal="center" vertical="center"/>
    </xf>
    <xf numFmtId="41" fontId="4" fillId="4" borderId="15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centerContinuous" vertical="center"/>
    </xf>
    <xf numFmtId="0" fontId="10" fillId="4" borderId="43" xfId="0" applyFont="1" applyFill="1" applyBorder="1" applyAlignment="1">
      <alignment horizontal="centerContinuous" vertical="center"/>
    </xf>
    <xf numFmtId="41" fontId="4" fillId="4" borderId="5" xfId="0" applyNumberFormat="1" applyFont="1" applyFill="1" applyBorder="1" applyAlignment="1">
      <alignment vertical="center"/>
    </xf>
    <xf numFmtId="41" fontId="4" fillId="4" borderId="1" xfId="0" applyNumberFormat="1" applyFont="1" applyFill="1" applyBorder="1" applyAlignment="1">
      <alignment vertical="center"/>
    </xf>
    <xf numFmtId="41" fontId="4" fillId="4" borderId="29" xfId="0" applyNumberFormat="1" applyFont="1" applyFill="1" applyBorder="1" applyAlignment="1">
      <alignment vertical="center"/>
    </xf>
    <xf numFmtId="41" fontId="4" fillId="4" borderId="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177" fontId="5" fillId="4" borderId="25" xfId="0" applyNumberFormat="1" applyFont="1" applyFill="1" applyBorder="1" applyAlignment="1">
      <alignment horizontal="center" vertical="center" wrapText="1"/>
    </xf>
    <xf numFmtId="176" fontId="5" fillId="4" borderId="28" xfId="0" applyNumberFormat="1" applyFont="1" applyFill="1" applyBorder="1" applyAlignment="1">
      <alignment horizontal="center" vertical="center" wrapText="1"/>
    </xf>
    <xf numFmtId="177" fontId="5" fillId="4" borderId="46" xfId="0" applyNumberFormat="1" applyFont="1" applyFill="1" applyBorder="1" applyAlignment="1">
      <alignment horizontal="center" vertical="center" wrapText="1"/>
    </xf>
    <xf numFmtId="41" fontId="4" fillId="4" borderId="8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1" fontId="4" fillId="2" borderId="16" xfId="0" applyNumberFormat="1" applyFont="1" applyFill="1" applyBorder="1" applyAlignment="1">
      <alignment vertical="center"/>
    </xf>
    <xf numFmtId="41" fontId="4" fillId="4" borderId="47" xfId="0" applyNumberFormat="1" applyFont="1" applyFill="1" applyBorder="1" applyAlignment="1">
      <alignment vertical="center"/>
    </xf>
    <xf numFmtId="41" fontId="4" fillId="2" borderId="46" xfId="0" applyNumberFormat="1" applyFont="1" applyFill="1" applyBorder="1" applyAlignment="1">
      <alignment vertical="center"/>
    </xf>
    <xf numFmtId="41" fontId="4" fillId="4" borderId="19" xfId="0" applyNumberFormat="1" applyFont="1" applyFill="1" applyBorder="1" applyAlignment="1">
      <alignment vertical="center"/>
    </xf>
    <xf numFmtId="41" fontId="4" fillId="2" borderId="18" xfId="0" applyNumberFormat="1" applyFont="1" applyFill="1" applyBorder="1" applyAlignment="1">
      <alignment vertical="center"/>
    </xf>
    <xf numFmtId="41" fontId="4" fillId="4" borderId="25" xfId="0" applyNumberFormat="1" applyFont="1" applyFill="1" applyBorder="1" applyAlignment="1">
      <alignment vertical="center"/>
    </xf>
    <xf numFmtId="41" fontId="4" fillId="4" borderId="16" xfId="0" applyNumberFormat="1" applyFont="1" applyFill="1" applyBorder="1" applyAlignment="1">
      <alignment vertical="center"/>
    </xf>
    <xf numFmtId="41" fontId="4" fillId="4" borderId="27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177" fontId="5" fillId="4" borderId="48" xfId="0" applyNumberFormat="1" applyFont="1" applyFill="1" applyBorder="1" applyAlignment="1">
      <alignment horizontal="center" vertical="center" wrapText="1"/>
    </xf>
    <xf numFmtId="176" fontId="5" fillId="4" borderId="49" xfId="0" applyNumberFormat="1" applyFont="1" applyFill="1" applyBorder="1" applyAlignment="1">
      <alignment horizontal="center" vertical="center" wrapText="1"/>
    </xf>
    <xf numFmtId="177" fontId="5" fillId="4" borderId="50" xfId="0" applyNumberFormat="1" applyFont="1" applyFill="1" applyBorder="1" applyAlignment="1">
      <alignment horizontal="center" vertical="center" wrapText="1"/>
    </xf>
    <xf numFmtId="177" fontId="5" fillId="4" borderId="51" xfId="0" applyNumberFormat="1" applyFont="1" applyFill="1" applyBorder="1" applyAlignment="1">
      <alignment horizontal="center" vertical="center" wrapText="1"/>
    </xf>
    <xf numFmtId="41" fontId="4" fillId="4" borderId="52" xfId="0" applyNumberFormat="1" applyFont="1" applyFill="1" applyBorder="1" applyAlignment="1">
      <alignment vertical="center"/>
    </xf>
    <xf numFmtId="41" fontId="4" fillId="0" borderId="49" xfId="0" applyNumberFormat="1" applyFont="1" applyFill="1" applyBorder="1" applyAlignment="1">
      <alignment vertical="center"/>
    </xf>
    <xf numFmtId="41" fontId="4" fillId="0" borderId="53" xfId="0" applyNumberFormat="1" applyFont="1" applyFill="1" applyBorder="1" applyAlignment="1">
      <alignment vertical="center"/>
    </xf>
    <xf numFmtId="41" fontId="4" fillId="4" borderId="54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4" fillId="4" borderId="55" xfId="0" applyNumberFormat="1" applyFont="1" applyFill="1" applyBorder="1" applyAlignment="1">
      <alignment vertical="center"/>
    </xf>
    <xf numFmtId="41" fontId="4" fillId="0" borderId="56" xfId="0" applyNumberFormat="1" applyFont="1" applyFill="1" applyBorder="1" applyAlignment="1">
      <alignment vertical="center"/>
    </xf>
    <xf numFmtId="41" fontId="4" fillId="4" borderId="50" xfId="0" applyNumberFormat="1" applyFont="1" applyFill="1" applyBorder="1" applyAlignment="1">
      <alignment vertical="center"/>
    </xf>
    <xf numFmtId="41" fontId="4" fillId="4" borderId="53" xfId="0" applyNumberFormat="1" applyFont="1" applyFill="1" applyBorder="1" applyAlignment="1">
      <alignment vertical="center"/>
    </xf>
    <xf numFmtId="41" fontId="4" fillId="4" borderId="57" xfId="0" applyNumberFormat="1" applyFont="1" applyFill="1" applyBorder="1" applyAlignment="1">
      <alignment vertical="center"/>
    </xf>
    <xf numFmtId="41" fontId="4" fillId="4" borderId="1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4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41" fontId="4" fillId="2" borderId="29" xfId="0" applyNumberFormat="1" applyFont="1" applyFill="1" applyBorder="1" applyAlignment="1" applyProtection="1">
      <alignment vertical="center"/>
      <protection locked="0"/>
    </xf>
    <xf numFmtId="41" fontId="4" fillId="2" borderId="3" xfId="0" applyNumberFormat="1" applyFont="1" applyFill="1" applyBorder="1" applyAlignment="1" applyProtection="1">
      <alignment vertical="center"/>
      <protection locked="0"/>
    </xf>
    <xf numFmtId="41" fontId="4" fillId="2" borderId="5" xfId="0" applyNumberFormat="1" applyFont="1" applyFill="1" applyBorder="1" applyAlignment="1" applyProtection="1">
      <alignment vertical="center"/>
      <protection locked="0"/>
    </xf>
    <xf numFmtId="41" fontId="4" fillId="2" borderId="1" xfId="0" applyNumberFormat="1" applyFont="1" applyFill="1" applyBorder="1" applyAlignment="1" applyProtection="1">
      <alignment vertical="center"/>
      <protection locked="0"/>
    </xf>
    <xf numFmtId="41" fontId="4" fillId="2" borderId="10" xfId="0" applyNumberFormat="1" applyFont="1" applyFill="1" applyBorder="1" applyAlignment="1" applyProtection="1">
      <alignment vertical="center"/>
      <protection locked="0"/>
    </xf>
    <xf numFmtId="41" fontId="4" fillId="2" borderId="7" xfId="0" applyNumberFormat="1" applyFont="1" applyFill="1" applyBorder="1" applyAlignment="1" applyProtection="1">
      <alignment vertical="center"/>
      <protection locked="0"/>
    </xf>
    <xf numFmtId="41" fontId="4" fillId="2" borderId="9" xfId="0" applyNumberFormat="1" applyFont="1" applyFill="1" applyBorder="1" applyAlignment="1" applyProtection="1">
      <alignment vertical="center"/>
      <protection locked="0"/>
    </xf>
    <xf numFmtId="41" fontId="4" fillId="2" borderId="11" xfId="0" applyNumberFormat="1" applyFont="1" applyFill="1" applyBorder="1" applyAlignment="1" applyProtection="1">
      <alignment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41" fontId="4" fillId="4" borderId="31" xfId="0" applyNumberFormat="1" applyFont="1" applyFill="1" applyBorder="1" applyAlignment="1" applyProtection="1">
      <alignment vertical="center"/>
      <protection locked="0"/>
    </xf>
    <xf numFmtId="41" fontId="4" fillId="4" borderId="4" xfId="0" applyNumberFormat="1" applyFont="1" applyFill="1" applyBorder="1" applyAlignment="1" applyProtection="1">
      <alignment vertical="center"/>
      <protection locked="0"/>
    </xf>
    <xf numFmtId="41" fontId="4" fillId="4" borderId="10" xfId="0" applyNumberFormat="1" applyFont="1" applyFill="1" applyBorder="1" applyAlignment="1" applyProtection="1">
      <alignment vertical="center"/>
      <protection locked="0"/>
    </xf>
    <xf numFmtId="41" fontId="4" fillId="4" borderId="7" xfId="0" applyNumberFormat="1" applyFont="1" applyFill="1" applyBorder="1" applyAlignment="1" applyProtection="1">
      <alignment vertical="center"/>
      <protection locked="0"/>
    </xf>
    <xf numFmtId="41" fontId="4" fillId="4" borderId="21" xfId="0" applyNumberFormat="1" applyFont="1" applyFill="1" applyBorder="1" applyAlignment="1" applyProtection="1">
      <alignment vertical="center"/>
      <protection locked="0"/>
    </xf>
    <xf numFmtId="41" fontId="4" fillId="4" borderId="14" xfId="0" applyNumberFormat="1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horizontal="centerContinuous" vertical="center"/>
      <protection locked="0"/>
    </xf>
    <xf numFmtId="0" fontId="10" fillId="4" borderId="40" xfId="0" applyFont="1" applyFill="1" applyBorder="1" applyAlignment="1" applyProtection="1">
      <alignment horizontal="centerContinuous" vertical="center"/>
      <protection locked="0"/>
    </xf>
    <xf numFmtId="41" fontId="4" fillId="4" borderId="6" xfId="0" applyNumberFormat="1" applyFont="1" applyFill="1" applyBorder="1" applyAlignment="1" applyProtection="1">
      <alignment vertical="center"/>
      <protection locked="0"/>
    </xf>
    <xf numFmtId="41" fontId="4" fillId="4" borderId="2" xfId="0" applyNumberFormat="1" applyFont="1" applyFill="1" applyBorder="1" applyAlignment="1" applyProtection="1">
      <alignment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41" fontId="4" fillId="4" borderId="27" xfId="0" applyNumberFormat="1" applyFont="1" applyFill="1" applyBorder="1" applyAlignment="1" applyProtection="1">
      <alignment vertical="center"/>
      <protection locked="0"/>
    </xf>
    <xf numFmtId="41" fontId="4" fillId="4" borderId="15" xfId="0" applyNumberFormat="1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centerContinuous" vertical="center"/>
      <protection locked="0"/>
    </xf>
    <xf numFmtId="0" fontId="10" fillId="4" borderId="43" xfId="0" applyFont="1" applyFill="1" applyBorder="1" applyAlignment="1" applyProtection="1">
      <alignment horizontal="centerContinuous" vertical="center"/>
      <protection locked="0"/>
    </xf>
    <xf numFmtId="41" fontId="4" fillId="4" borderId="29" xfId="0" applyNumberFormat="1" applyFont="1" applyFill="1" applyBorder="1" applyAlignment="1" applyProtection="1">
      <alignment vertical="center"/>
      <protection locked="0"/>
    </xf>
    <xf numFmtId="41" fontId="4" fillId="4" borderId="3" xfId="0" applyNumberFormat="1" applyFont="1" applyFill="1" applyBorder="1" applyAlignment="1" applyProtection="1">
      <alignment vertical="center"/>
      <protection locked="0"/>
    </xf>
    <xf numFmtId="177" fontId="5" fillId="4" borderId="27" xfId="0" applyNumberFormat="1" applyFont="1" applyFill="1" applyBorder="1" applyAlignment="1" applyProtection="1">
      <alignment horizontal="center" vertical="center" wrapText="1"/>
    </xf>
    <xf numFmtId="177" fontId="5" fillId="4" borderId="15" xfId="0" applyNumberFormat="1" applyFont="1" applyFill="1" applyBorder="1" applyAlignment="1" applyProtection="1">
      <alignment horizontal="center" vertical="center" wrapText="1"/>
    </xf>
    <xf numFmtId="176" fontId="5" fillId="4" borderId="29" xfId="0" applyNumberFormat="1" applyFont="1" applyFill="1" applyBorder="1" applyAlignment="1" applyProtection="1">
      <alignment horizontal="center" vertical="center" wrapText="1"/>
    </xf>
    <xf numFmtId="176" fontId="5" fillId="4" borderId="3" xfId="0" applyNumberFormat="1" applyFont="1" applyFill="1" applyBorder="1" applyAlignment="1" applyProtection="1">
      <alignment horizontal="center" vertical="center" wrapText="1"/>
    </xf>
    <xf numFmtId="177" fontId="5" fillId="4" borderId="10" xfId="0" applyNumberFormat="1" applyFont="1" applyFill="1" applyBorder="1" applyAlignment="1" applyProtection="1">
      <alignment horizontal="center" vertical="center" wrapText="1"/>
    </xf>
    <xf numFmtId="177" fontId="5" fillId="4" borderId="7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176" fontId="5" fillId="3" borderId="29" xfId="0" applyNumberFormat="1" applyFont="1" applyFill="1" applyBorder="1" applyAlignment="1" applyProtection="1">
      <alignment horizontal="center" vertical="center" wrapText="1"/>
    </xf>
    <xf numFmtId="176" fontId="5" fillId="3" borderId="3" xfId="0" applyNumberFormat="1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Continuous" vertical="center"/>
    </xf>
    <xf numFmtId="0" fontId="5" fillId="2" borderId="40" xfId="0" applyFont="1" applyFill="1" applyBorder="1" applyAlignment="1">
      <alignment horizontal="centerContinuous" vertical="center"/>
    </xf>
    <xf numFmtId="0" fontId="5" fillId="4" borderId="6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1" fontId="4" fillId="4" borderId="61" xfId="0" applyNumberFormat="1" applyFont="1" applyFill="1" applyBorder="1" applyAlignment="1">
      <alignment vertical="center"/>
    </xf>
    <xf numFmtId="41" fontId="4" fillId="4" borderId="12" xfId="0" applyNumberFormat="1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centerContinuous" vertical="center"/>
    </xf>
    <xf numFmtId="0" fontId="5" fillId="4" borderId="40" xfId="0" applyFont="1" applyFill="1" applyBorder="1" applyAlignment="1" applyProtection="1">
      <alignment horizontal="centerContinuous" vertical="center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26" fillId="2" borderId="0" xfId="0" applyFont="1" applyFill="1" applyAlignment="1" applyProtection="1">
      <alignment vertical="center"/>
      <protection locked="0"/>
    </xf>
    <xf numFmtId="41" fontId="4" fillId="3" borderId="6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14" fillId="4" borderId="18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 applyProtection="1">
      <alignment horizontal="center" vertical="center" textRotation="255"/>
      <protection locked="0"/>
    </xf>
    <xf numFmtId="0" fontId="5" fillId="2" borderId="4" xfId="0" applyFont="1" applyFill="1" applyBorder="1" applyAlignment="1" applyProtection="1">
      <alignment horizontal="center" vertical="center" textRotation="255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0" fontId="14" fillId="4" borderId="44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 textRotation="255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12" fillId="4" borderId="26" xfId="0" applyFont="1" applyFill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36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4" borderId="33" xfId="0" applyFont="1" applyFill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textRotation="255"/>
      <protection locked="0"/>
    </xf>
    <xf numFmtId="0" fontId="4" fillId="2" borderId="3" xfId="0" applyFont="1" applyFill="1" applyBorder="1" applyAlignment="1" applyProtection="1">
      <alignment horizontal="center" vertical="center" textRotation="255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textRotation="255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 textRotation="255"/>
      <protection locked="0"/>
    </xf>
  </cellXfs>
  <cellStyles count="6">
    <cellStyle name="ハイパーリンク" xfId="2" builtinId="8" hidden="1"/>
    <cellStyle name="ハイパーリンク" xfId="4" builtinId="8" hidden="1"/>
    <cellStyle name="桁区切り [0]" xfId="1" builtinId="6"/>
    <cellStyle name="標準" xfId="0" builtinId="0"/>
    <cellStyle name="表示済みのハイパーリンク" xfId="3" builtinId="9" hidden="1"/>
    <cellStyle name="表示済みのハイパーリンク" xfId="5" builtinId="9" hidden="1"/>
  </cellStyles>
  <dxfs count="2"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75"/>
  <sheetViews>
    <sheetView tabSelected="1" topLeftCell="A19" zoomScale="115" zoomScaleNormal="75" zoomScalePageLayoutView="75" workbookViewId="0">
      <pane xSplit="4" topLeftCell="J1" activePane="topRight" state="frozen"/>
      <selection activeCell="F85" sqref="F85"/>
      <selection pane="topRight" activeCell="O31" sqref="O31"/>
    </sheetView>
  </sheetViews>
  <sheetFormatPr baseColWidth="12" defaultColWidth="9" defaultRowHeight="12" x14ac:dyDescent="0.15"/>
  <cols>
    <col min="1" max="2" width="6.33203125" style="1" customWidth="1"/>
    <col min="3" max="3" width="15.33203125" style="1" customWidth="1"/>
    <col min="4" max="4" width="12.1640625" style="1" bestFit="1" customWidth="1"/>
    <col min="5" max="43" width="9.1640625" style="1" customWidth="1"/>
    <col min="44" max="16384" width="9" style="1"/>
  </cols>
  <sheetData>
    <row r="1" spans="1:43" ht="12" customHeight="1" thickBot="1" x14ac:dyDescent="0.2"/>
    <row r="2" spans="1:43" ht="28" customHeight="1" thickTop="1" thickBot="1" x14ac:dyDescent="0.2">
      <c r="A2" s="15" t="s">
        <v>63</v>
      </c>
      <c r="B2" s="16"/>
      <c r="C2" s="17"/>
      <c r="E2" s="133" t="s">
        <v>79</v>
      </c>
      <c r="F2" s="169" t="s">
        <v>80</v>
      </c>
      <c r="G2" s="131"/>
      <c r="I2" s="132" t="s">
        <v>81</v>
      </c>
      <c r="J2" s="130" t="s">
        <v>82</v>
      </c>
      <c r="K2" s="131"/>
    </row>
    <row r="3" spans="1:43" ht="8" customHeight="1" x14ac:dyDescent="0.15"/>
    <row r="4" spans="1:43" ht="22" customHeight="1" x14ac:dyDescent="0.15">
      <c r="A4" s="14" t="s">
        <v>41</v>
      </c>
      <c r="C4" s="88"/>
      <c r="D4" s="87"/>
      <c r="E4" s="87"/>
      <c r="F4" s="87"/>
    </row>
    <row r="5" spans="1:43" ht="22" customHeight="1" x14ac:dyDescent="0.15">
      <c r="A5" s="14" t="s">
        <v>65</v>
      </c>
      <c r="C5" s="86">
        <v>12</v>
      </c>
      <c r="D5" s="20" t="s">
        <v>51</v>
      </c>
      <c r="E5" s="21"/>
    </row>
    <row r="6" spans="1:43" ht="22" customHeight="1" x14ac:dyDescent="0.15">
      <c r="A6" s="14" t="s">
        <v>55</v>
      </c>
      <c r="C6" s="89">
        <v>2019</v>
      </c>
      <c r="D6" s="90">
        <v>3</v>
      </c>
      <c r="E6" s="86">
        <v>12</v>
      </c>
    </row>
    <row r="7" spans="1:43" ht="18" customHeight="1" x14ac:dyDescent="0.15">
      <c r="A7" s="13"/>
      <c r="C7" s="8" t="s">
        <v>56</v>
      </c>
      <c r="D7" s="7" t="s">
        <v>51</v>
      </c>
      <c r="E7" s="7" t="s">
        <v>58</v>
      </c>
    </row>
    <row r="8" spans="1:43" ht="22" customHeight="1" x14ac:dyDescent="0.15">
      <c r="A8" s="14" t="s">
        <v>60</v>
      </c>
      <c r="C8" s="89">
        <v>2019</v>
      </c>
      <c r="D8" s="90">
        <v>6</v>
      </c>
      <c r="E8" s="19"/>
    </row>
    <row r="9" spans="1:43" ht="17" customHeight="1" x14ac:dyDescent="0.15">
      <c r="C9" s="8" t="s">
        <v>56</v>
      </c>
      <c r="D9" s="7" t="s">
        <v>51</v>
      </c>
      <c r="E9" s="7"/>
    </row>
    <row r="10" spans="1:43" ht="22" customHeight="1" x14ac:dyDescent="0.15">
      <c r="A10" s="14" t="s">
        <v>64</v>
      </c>
      <c r="C10" s="91">
        <v>3000</v>
      </c>
      <c r="D10" s="18" t="s">
        <v>75</v>
      </c>
      <c r="E10" s="19"/>
    </row>
    <row r="11" spans="1:43" ht="22" customHeight="1" x14ac:dyDescent="0.15">
      <c r="A11" s="14" t="s">
        <v>76</v>
      </c>
      <c r="C11" s="91">
        <v>24</v>
      </c>
      <c r="D11" s="18" t="s">
        <v>77</v>
      </c>
      <c r="E11" s="19"/>
      <c r="J11" s="170" t="s">
        <v>85</v>
      </c>
    </row>
    <row r="12" spans="1:43" s="11" customFormat="1" ht="23" customHeight="1" x14ac:dyDescent="0.15">
      <c r="J12" s="170" t="s">
        <v>88</v>
      </c>
      <c r="S12" s="12"/>
    </row>
    <row r="13" spans="1:43" s="11" customFormat="1" ht="25" thickBot="1" x14ac:dyDescent="0.4">
      <c r="D13" s="67" t="s">
        <v>74</v>
      </c>
      <c r="H13" s="10" t="s">
        <v>61</v>
      </c>
      <c r="J13" s="170" t="s">
        <v>95</v>
      </c>
      <c r="S13" s="12"/>
      <c r="T13" s="74" t="s">
        <v>86</v>
      </c>
      <c r="AF13" s="74" t="s">
        <v>87</v>
      </c>
    </row>
    <row r="14" spans="1:43" s="2" customFormat="1" ht="15" customHeight="1" thickTop="1" x14ac:dyDescent="0.15">
      <c r="A14" s="197" t="s">
        <v>57</v>
      </c>
      <c r="B14" s="198"/>
      <c r="C14" s="198"/>
      <c r="D14" s="199"/>
      <c r="E14" s="70">
        <f t="shared" ref="E14:F14" si="0">IF(E16=1,F14-1,F14)</f>
        <v>2018</v>
      </c>
      <c r="F14" s="71">
        <f t="shared" si="0"/>
        <v>2018</v>
      </c>
      <c r="G14" s="100">
        <f>IF(G16=1,H14-1,H14)</f>
        <v>2019</v>
      </c>
      <c r="H14" s="114">
        <f>C6</f>
        <v>2019</v>
      </c>
      <c r="I14" s="70">
        <f>IF(I16=1,H14+1,H14)</f>
        <v>2019</v>
      </c>
      <c r="J14" s="71">
        <f t="shared" ref="J14:P14" si="1">IF(J16=1,I14+1,I14)</f>
        <v>2019</v>
      </c>
      <c r="K14" s="71">
        <f t="shared" si="1"/>
        <v>2019</v>
      </c>
      <c r="L14" s="71">
        <f t="shared" si="1"/>
        <v>2019</v>
      </c>
      <c r="M14" s="71">
        <f t="shared" si="1"/>
        <v>2019</v>
      </c>
      <c r="N14" s="71">
        <f t="shared" si="1"/>
        <v>2019</v>
      </c>
      <c r="O14" s="71">
        <f t="shared" si="1"/>
        <v>2019</v>
      </c>
      <c r="P14" s="71">
        <f t="shared" si="1"/>
        <v>2019</v>
      </c>
      <c r="Q14" s="71">
        <f t="shared" ref="Q14:Z14" si="2">IF(Q16=1,P14+1,P14)</f>
        <v>2019</v>
      </c>
      <c r="R14" s="71">
        <f t="shared" si="2"/>
        <v>2020</v>
      </c>
      <c r="S14" s="71">
        <f t="shared" si="2"/>
        <v>2020</v>
      </c>
      <c r="T14" s="71">
        <f t="shared" si="2"/>
        <v>2020</v>
      </c>
      <c r="U14" s="71">
        <f t="shared" si="2"/>
        <v>2020</v>
      </c>
      <c r="V14" s="71">
        <f t="shared" si="2"/>
        <v>2020</v>
      </c>
      <c r="W14" s="71">
        <f t="shared" si="2"/>
        <v>2020</v>
      </c>
      <c r="X14" s="71">
        <f t="shared" si="2"/>
        <v>2020</v>
      </c>
      <c r="Y14" s="71">
        <f t="shared" si="2"/>
        <v>2020</v>
      </c>
      <c r="Z14" s="71">
        <f t="shared" si="2"/>
        <v>2020</v>
      </c>
      <c r="AA14" s="71">
        <f t="shared" ref="AA14:AN14" si="3">IF(AA16=1,Z14+1,Z14)</f>
        <v>2020</v>
      </c>
      <c r="AB14" s="71">
        <f t="shared" si="3"/>
        <v>2020</v>
      </c>
      <c r="AC14" s="71">
        <f t="shared" si="3"/>
        <v>2020</v>
      </c>
      <c r="AD14" s="71">
        <f t="shared" si="3"/>
        <v>2021</v>
      </c>
      <c r="AE14" s="71">
        <f t="shared" si="3"/>
        <v>2021</v>
      </c>
      <c r="AF14" s="71">
        <f t="shared" si="3"/>
        <v>2021</v>
      </c>
      <c r="AG14" s="71">
        <f t="shared" si="3"/>
        <v>2021</v>
      </c>
      <c r="AH14" s="71">
        <f t="shared" si="3"/>
        <v>2021</v>
      </c>
      <c r="AI14" s="71">
        <f t="shared" si="3"/>
        <v>2021</v>
      </c>
      <c r="AJ14" s="71">
        <f t="shared" si="3"/>
        <v>2021</v>
      </c>
      <c r="AK14" s="71">
        <f t="shared" si="3"/>
        <v>2021</v>
      </c>
      <c r="AL14" s="71">
        <f t="shared" si="3"/>
        <v>2021</v>
      </c>
      <c r="AM14" s="71">
        <f t="shared" si="3"/>
        <v>2021</v>
      </c>
      <c r="AN14" s="71">
        <f t="shared" si="3"/>
        <v>2021</v>
      </c>
      <c r="AO14" s="71">
        <f t="shared" ref="AO14:AQ14" si="4">IF(AO16=1,AN14+1,AN14)</f>
        <v>2021</v>
      </c>
      <c r="AP14" s="71">
        <f t="shared" si="4"/>
        <v>2022</v>
      </c>
      <c r="AQ14" s="71">
        <f t="shared" si="4"/>
        <v>2022</v>
      </c>
    </row>
    <row r="15" spans="1:43" s="2" customFormat="1" ht="11" customHeight="1" x14ac:dyDescent="0.15">
      <c r="A15" s="200"/>
      <c r="B15" s="201"/>
      <c r="C15" s="201"/>
      <c r="D15" s="202"/>
      <c r="E15" s="72" t="s">
        <v>56</v>
      </c>
      <c r="F15" s="73" t="s">
        <v>56</v>
      </c>
      <c r="G15" s="101" t="s">
        <v>56</v>
      </c>
      <c r="H15" s="115" t="s">
        <v>56</v>
      </c>
      <c r="I15" s="72" t="s">
        <v>56</v>
      </c>
      <c r="J15" s="73" t="s">
        <v>56</v>
      </c>
      <c r="K15" s="73" t="s">
        <v>56</v>
      </c>
      <c r="L15" s="73" t="s">
        <v>56</v>
      </c>
      <c r="M15" s="73" t="s">
        <v>56</v>
      </c>
      <c r="N15" s="73" t="s">
        <v>56</v>
      </c>
      <c r="O15" s="73" t="s">
        <v>56</v>
      </c>
      <c r="P15" s="73" t="s">
        <v>56</v>
      </c>
      <c r="Q15" s="73" t="s">
        <v>56</v>
      </c>
      <c r="R15" s="73" t="s">
        <v>56</v>
      </c>
      <c r="S15" s="73" t="s">
        <v>56</v>
      </c>
      <c r="T15" s="73" t="s">
        <v>56</v>
      </c>
      <c r="U15" s="73" t="s">
        <v>56</v>
      </c>
      <c r="V15" s="73" t="s">
        <v>56</v>
      </c>
      <c r="W15" s="73" t="s">
        <v>56</v>
      </c>
      <c r="X15" s="73" t="s">
        <v>56</v>
      </c>
      <c r="Y15" s="73" t="s">
        <v>56</v>
      </c>
      <c r="Z15" s="73" t="s">
        <v>56</v>
      </c>
      <c r="AA15" s="73" t="s">
        <v>56</v>
      </c>
      <c r="AB15" s="73" t="s">
        <v>56</v>
      </c>
      <c r="AC15" s="73" t="s">
        <v>56</v>
      </c>
      <c r="AD15" s="73" t="s">
        <v>56</v>
      </c>
      <c r="AE15" s="73" t="s">
        <v>56</v>
      </c>
      <c r="AF15" s="73" t="s">
        <v>56</v>
      </c>
      <c r="AG15" s="73" t="s">
        <v>56</v>
      </c>
      <c r="AH15" s="73" t="s">
        <v>56</v>
      </c>
      <c r="AI15" s="73" t="s">
        <v>56</v>
      </c>
      <c r="AJ15" s="73" t="s">
        <v>56</v>
      </c>
      <c r="AK15" s="73" t="s">
        <v>56</v>
      </c>
      <c r="AL15" s="73" t="s">
        <v>56</v>
      </c>
      <c r="AM15" s="73" t="s">
        <v>56</v>
      </c>
      <c r="AN15" s="73" t="s">
        <v>56</v>
      </c>
      <c r="AO15" s="73" t="s">
        <v>56</v>
      </c>
      <c r="AP15" s="73" t="s">
        <v>56</v>
      </c>
      <c r="AQ15" s="73" t="s">
        <v>56</v>
      </c>
    </row>
    <row r="16" spans="1:43" s="2" customFormat="1" ht="15" customHeight="1" x14ac:dyDescent="0.15">
      <c r="A16" s="197" t="s">
        <v>54</v>
      </c>
      <c r="B16" s="198"/>
      <c r="C16" s="198"/>
      <c r="D16" s="199"/>
      <c r="E16" s="70">
        <f t="shared" ref="E16:F16" si="5">IF(F16=1,12,F16-1)</f>
        <v>12</v>
      </c>
      <c r="F16" s="71">
        <f t="shared" si="5"/>
        <v>1</v>
      </c>
      <c r="G16" s="100">
        <f>IF(H16=1,12,H16-1)</f>
        <v>2</v>
      </c>
      <c r="H16" s="116">
        <f>D6</f>
        <v>3</v>
      </c>
      <c r="I16" s="70">
        <f t="shared" ref="I16:O16" si="6">IF(H16=12,1,H16+1)</f>
        <v>4</v>
      </c>
      <c r="J16" s="71">
        <f t="shared" si="6"/>
        <v>5</v>
      </c>
      <c r="K16" s="71">
        <f t="shared" si="6"/>
        <v>6</v>
      </c>
      <c r="L16" s="71">
        <f>IF(K16=12,1,K16+1)</f>
        <v>7</v>
      </c>
      <c r="M16" s="71">
        <f t="shared" si="6"/>
        <v>8</v>
      </c>
      <c r="N16" s="71">
        <f t="shared" si="6"/>
        <v>9</v>
      </c>
      <c r="O16" s="71">
        <f t="shared" si="6"/>
        <v>10</v>
      </c>
      <c r="P16" s="71">
        <f>IF(O16=12,1,O16+1)</f>
        <v>11</v>
      </c>
      <c r="Q16" s="71">
        <f t="shared" ref="Q16:Y16" si="7">IF(P16=12,1,P16+1)</f>
        <v>12</v>
      </c>
      <c r="R16" s="71">
        <f t="shared" si="7"/>
        <v>1</v>
      </c>
      <c r="S16" s="71">
        <f t="shared" si="7"/>
        <v>2</v>
      </c>
      <c r="T16" s="71">
        <f t="shared" si="7"/>
        <v>3</v>
      </c>
      <c r="U16" s="71">
        <f t="shared" si="7"/>
        <v>4</v>
      </c>
      <c r="V16" s="71">
        <f t="shared" si="7"/>
        <v>5</v>
      </c>
      <c r="W16" s="71">
        <f t="shared" si="7"/>
        <v>6</v>
      </c>
      <c r="X16" s="71">
        <f t="shared" si="7"/>
        <v>7</v>
      </c>
      <c r="Y16" s="71">
        <f t="shared" si="7"/>
        <v>8</v>
      </c>
      <c r="Z16" s="71">
        <f>IF(Y16=12,1,Y16+1)</f>
        <v>9</v>
      </c>
      <c r="AA16" s="71">
        <f t="shared" ref="AA16:AI16" si="8">IF(Z16=12,1,Z16+1)</f>
        <v>10</v>
      </c>
      <c r="AB16" s="71">
        <f t="shared" si="8"/>
        <v>11</v>
      </c>
      <c r="AC16" s="71">
        <f t="shared" si="8"/>
        <v>12</v>
      </c>
      <c r="AD16" s="71">
        <f t="shared" si="8"/>
        <v>1</v>
      </c>
      <c r="AE16" s="71">
        <f t="shared" si="8"/>
        <v>2</v>
      </c>
      <c r="AF16" s="71">
        <f t="shared" si="8"/>
        <v>3</v>
      </c>
      <c r="AG16" s="71">
        <f t="shared" si="8"/>
        <v>4</v>
      </c>
      <c r="AH16" s="71">
        <f t="shared" si="8"/>
        <v>5</v>
      </c>
      <c r="AI16" s="71">
        <f t="shared" si="8"/>
        <v>6</v>
      </c>
      <c r="AJ16" s="71">
        <f>IF(AI16=12,1,AI16+1)</f>
        <v>7</v>
      </c>
      <c r="AK16" s="71">
        <f t="shared" ref="AK16:AN16" si="9">IF(AJ16=12,1,AJ16+1)</f>
        <v>8</v>
      </c>
      <c r="AL16" s="71">
        <f t="shared" si="9"/>
        <v>9</v>
      </c>
      <c r="AM16" s="71">
        <f t="shared" si="9"/>
        <v>10</v>
      </c>
      <c r="AN16" s="71">
        <f t="shared" si="9"/>
        <v>11</v>
      </c>
      <c r="AO16" s="71">
        <f t="shared" ref="AO16:AQ16" si="10">IF(AN16=12,1,AN16+1)</f>
        <v>12</v>
      </c>
      <c r="AP16" s="71">
        <f t="shared" si="10"/>
        <v>1</v>
      </c>
      <c r="AQ16" s="71">
        <f t="shared" si="10"/>
        <v>2</v>
      </c>
    </row>
    <row r="17" spans="1:43" s="2" customFormat="1" ht="11" customHeight="1" x14ac:dyDescent="0.15">
      <c r="A17" s="200"/>
      <c r="B17" s="201"/>
      <c r="C17" s="201"/>
      <c r="D17" s="202"/>
      <c r="E17" s="72" t="s">
        <v>51</v>
      </c>
      <c r="F17" s="73" t="s">
        <v>51</v>
      </c>
      <c r="G17" s="101" t="s">
        <v>50</v>
      </c>
      <c r="H17" s="115" t="s">
        <v>50</v>
      </c>
      <c r="I17" s="72" t="s">
        <v>50</v>
      </c>
      <c r="J17" s="73" t="s">
        <v>50</v>
      </c>
      <c r="K17" s="73" t="s">
        <v>50</v>
      </c>
      <c r="L17" s="73" t="s">
        <v>50</v>
      </c>
      <c r="M17" s="73" t="s">
        <v>50</v>
      </c>
      <c r="N17" s="73" t="s">
        <v>50</v>
      </c>
      <c r="O17" s="73" t="s">
        <v>50</v>
      </c>
      <c r="P17" s="73" t="s">
        <v>50</v>
      </c>
      <c r="Q17" s="73" t="s">
        <v>50</v>
      </c>
      <c r="R17" s="73" t="s">
        <v>50</v>
      </c>
      <c r="S17" s="73" t="s">
        <v>50</v>
      </c>
      <c r="T17" s="73" t="s">
        <v>50</v>
      </c>
      <c r="U17" s="73" t="s">
        <v>50</v>
      </c>
      <c r="V17" s="73" t="s">
        <v>50</v>
      </c>
      <c r="W17" s="73" t="s">
        <v>50</v>
      </c>
      <c r="X17" s="73" t="s">
        <v>50</v>
      </c>
      <c r="Y17" s="73" t="s">
        <v>50</v>
      </c>
      <c r="Z17" s="73" t="s">
        <v>50</v>
      </c>
      <c r="AA17" s="73" t="s">
        <v>50</v>
      </c>
      <c r="AB17" s="73" t="s">
        <v>50</v>
      </c>
      <c r="AC17" s="73" t="s">
        <v>50</v>
      </c>
      <c r="AD17" s="73" t="s">
        <v>50</v>
      </c>
      <c r="AE17" s="73" t="s">
        <v>50</v>
      </c>
      <c r="AF17" s="73" t="s">
        <v>50</v>
      </c>
      <c r="AG17" s="73" t="s">
        <v>50</v>
      </c>
      <c r="AH17" s="73" t="s">
        <v>50</v>
      </c>
      <c r="AI17" s="73" t="s">
        <v>50</v>
      </c>
      <c r="AJ17" s="73" t="s">
        <v>50</v>
      </c>
      <c r="AK17" s="73" t="s">
        <v>50</v>
      </c>
      <c r="AL17" s="73" t="s">
        <v>50</v>
      </c>
      <c r="AM17" s="73" t="s">
        <v>50</v>
      </c>
      <c r="AN17" s="73" t="s">
        <v>50</v>
      </c>
      <c r="AO17" s="73" t="s">
        <v>50</v>
      </c>
      <c r="AP17" s="73" t="s">
        <v>50</v>
      </c>
      <c r="AQ17" s="73" t="s">
        <v>50</v>
      </c>
    </row>
    <row r="18" spans="1:43" s="9" customFormat="1" ht="14" hidden="1" customHeight="1" x14ac:dyDescent="0.15">
      <c r="A18" s="203" t="s">
        <v>62</v>
      </c>
      <c r="B18" s="204"/>
      <c r="C18" s="204"/>
      <c r="D18" s="205"/>
      <c r="E18" s="70"/>
      <c r="F18" s="71"/>
      <c r="G18" s="100"/>
      <c r="H18" s="116"/>
      <c r="I18" s="70"/>
      <c r="J18" s="71"/>
      <c r="K18" s="71">
        <f>IF(AND(K14=$C$8,K16=$D$8),1,IF(AND(K14-$C$8&lt;0,K16-$D$8&gt;0),0,IF(AND(K14=$C$8,K16-$D$8&lt;0),0,K18+1)))</f>
        <v>1</v>
      </c>
      <c r="L18" s="71">
        <f>IF(AND(L14=$C$8,L16=$D$8),1,IF(AND(L14-$C$8&lt;0,L16-$D$8&gt;0),0,IF(AND(L14=$C$8,L16-$D$8&lt;0),0,K18+1)))</f>
        <v>2</v>
      </c>
      <c r="M18" s="71">
        <f>IF(AND(M14=$C$8,M16=$D$8),1,IF(AND(M14-$C$8&lt;0,M16-$D$8&gt;0),0,IF(AND(M14=$C$8,M16-$D$8&lt;0),0,L18+1)))</f>
        <v>3</v>
      </c>
      <c r="N18" s="71">
        <f t="shared" ref="N18:AQ18" si="11">IF(AND(N14=$C$8,N16=$D$8),1,IF(AND(N14-$C$8&lt;0,N16-$D$8&gt;0),0,IF(AND(N14=$C$8,N16-$D$8&lt;0),0,M18+1)))</f>
        <v>4</v>
      </c>
      <c r="O18" s="71">
        <f t="shared" si="11"/>
        <v>5</v>
      </c>
      <c r="P18" s="71">
        <f t="shared" si="11"/>
        <v>6</v>
      </c>
      <c r="Q18" s="71">
        <f t="shared" si="11"/>
        <v>7</v>
      </c>
      <c r="R18" s="71">
        <f t="shared" si="11"/>
        <v>8</v>
      </c>
      <c r="S18" s="71">
        <f t="shared" si="11"/>
        <v>9</v>
      </c>
      <c r="T18" s="71">
        <f t="shared" si="11"/>
        <v>10</v>
      </c>
      <c r="U18" s="71">
        <f t="shared" si="11"/>
        <v>11</v>
      </c>
      <c r="V18" s="71">
        <f t="shared" si="11"/>
        <v>12</v>
      </c>
      <c r="W18" s="71">
        <f t="shared" si="11"/>
        <v>13</v>
      </c>
      <c r="X18" s="71">
        <f t="shared" si="11"/>
        <v>14</v>
      </c>
      <c r="Y18" s="71">
        <f t="shared" si="11"/>
        <v>15</v>
      </c>
      <c r="Z18" s="71">
        <f t="shared" si="11"/>
        <v>16</v>
      </c>
      <c r="AA18" s="71">
        <f t="shared" si="11"/>
        <v>17</v>
      </c>
      <c r="AB18" s="71">
        <f t="shared" si="11"/>
        <v>18</v>
      </c>
      <c r="AC18" s="71">
        <f t="shared" si="11"/>
        <v>19</v>
      </c>
      <c r="AD18" s="71">
        <f t="shared" si="11"/>
        <v>20</v>
      </c>
      <c r="AE18" s="71">
        <f t="shared" si="11"/>
        <v>21</v>
      </c>
      <c r="AF18" s="71">
        <f t="shared" si="11"/>
        <v>22</v>
      </c>
      <c r="AG18" s="71">
        <f t="shared" si="11"/>
        <v>23</v>
      </c>
      <c r="AH18" s="71">
        <f t="shared" si="11"/>
        <v>24</v>
      </c>
      <c r="AI18" s="71">
        <f t="shared" si="11"/>
        <v>25</v>
      </c>
      <c r="AJ18" s="71">
        <f t="shared" si="11"/>
        <v>26</v>
      </c>
      <c r="AK18" s="71">
        <f t="shared" si="11"/>
        <v>27</v>
      </c>
      <c r="AL18" s="71">
        <f t="shared" si="11"/>
        <v>28</v>
      </c>
      <c r="AM18" s="71">
        <f t="shared" si="11"/>
        <v>29</v>
      </c>
      <c r="AN18" s="71">
        <f t="shared" si="11"/>
        <v>30</v>
      </c>
      <c r="AO18" s="71">
        <f t="shared" si="11"/>
        <v>31</v>
      </c>
      <c r="AP18" s="71">
        <f t="shared" si="11"/>
        <v>32</v>
      </c>
      <c r="AQ18" s="71">
        <f t="shared" si="11"/>
        <v>33</v>
      </c>
    </row>
    <row r="19" spans="1:43" s="9" customFormat="1" ht="14" customHeight="1" x14ac:dyDescent="0.15">
      <c r="A19" s="206"/>
      <c r="B19" s="207"/>
      <c r="C19" s="207"/>
      <c r="D19" s="208"/>
      <c r="E19" s="79"/>
      <c r="F19" s="80"/>
      <c r="G19" s="102"/>
      <c r="H19" s="117"/>
      <c r="I19" s="79"/>
      <c r="J19" s="80"/>
      <c r="K19" s="80" t="str">
        <f>IF(K18=0," ",IF(K18=1,"融資月",IF(K18&gt;$C$11," ",K18-1)))</f>
        <v>融資月</v>
      </c>
      <c r="L19" s="80">
        <f>IF(L18=0," ",IF(L18=1,"融資月",IF(L18&gt;($C$11+1)," ",L18-1)))</f>
        <v>1</v>
      </c>
      <c r="M19" s="80">
        <f t="shared" ref="M19:AQ19" si="12">IF(M18=0," ",IF(M18=1,"融資月",IF(M18&gt;($C$11+1)," ",M18-1)))</f>
        <v>2</v>
      </c>
      <c r="N19" s="80">
        <f t="shared" si="12"/>
        <v>3</v>
      </c>
      <c r="O19" s="80">
        <f t="shared" si="12"/>
        <v>4</v>
      </c>
      <c r="P19" s="80">
        <f t="shared" si="12"/>
        <v>5</v>
      </c>
      <c r="Q19" s="80">
        <f t="shared" si="12"/>
        <v>6</v>
      </c>
      <c r="R19" s="80">
        <f t="shared" si="12"/>
        <v>7</v>
      </c>
      <c r="S19" s="80">
        <f t="shared" si="12"/>
        <v>8</v>
      </c>
      <c r="T19" s="80">
        <f t="shared" si="12"/>
        <v>9</v>
      </c>
      <c r="U19" s="80">
        <f t="shared" si="12"/>
        <v>10</v>
      </c>
      <c r="V19" s="80">
        <f t="shared" si="12"/>
        <v>11</v>
      </c>
      <c r="W19" s="80">
        <f t="shared" si="12"/>
        <v>12</v>
      </c>
      <c r="X19" s="80">
        <f t="shared" si="12"/>
        <v>13</v>
      </c>
      <c r="Y19" s="80">
        <f t="shared" si="12"/>
        <v>14</v>
      </c>
      <c r="Z19" s="80">
        <f t="shared" si="12"/>
        <v>15</v>
      </c>
      <c r="AA19" s="80">
        <f t="shared" si="12"/>
        <v>16</v>
      </c>
      <c r="AB19" s="80">
        <f t="shared" si="12"/>
        <v>17</v>
      </c>
      <c r="AC19" s="80">
        <f t="shared" si="12"/>
        <v>18</v>
      </c>
      <c r="AD19" s="80">
        <f t="shared" si="12"/>
        <v>19</v>
      </c>
      <c r="AE19" s="80">
        <f t="shared" si="12"/>
        <v>20</v>
      </c>
      <c r="AF19" s="80">
        <f t="shared" si="12"/>
        <v>21</v>
      </c>
      <c r="AG19" s="80">
        <f t="shared" si="12"/>
        <v>22</v>
      </c>
      <c r="AH19" s="80">
        <f t="shared" si="12"/>
        <v>23</v>
      </c>
      <c r="AI19" s="80">
        <f t="shared" si="12"/>
        <v>24</v>
      </c>
      <c r="AJ19" s="80" t="str">
        <f t="shared" si="12"/>
        <v xml:space="preserve"> </v>
      </c>
      <c r="AK19" s="80" t="str">
        <f t="shared" si="12"/>
        <v xml:space="preserve"> </v>
      </c>
      <c r="AL19" s="80" t="str">
        <f t="shared" si="12"/>
        <v xml:space="preserve"> </v>
      </c>
      <c r="AM19" s="80" t="str">
        <f t="shared" si="12"/>
        <v xml:space="preserve"> </v>
      </c>
      <c r="AN19" s="80" t="str">
        <f t="shared" si="12"/>
        <v xml:space="preserve"> </v>
      </c>
      <c r="AO19" s="80" t="str">
        <f t="shared" si="12"/>
        <v xml:space="preserve"> </v>
      </c>
      <c r="AP19" s="80" t="str">
        <f t="shared" si="12"/>
        <v xml:space="preserve"> </v>
      </c>
      <c r="AQ19" s="80" t="str">
        <f t="shared" si="12"/>
        <v xml:space="preserve"> </v>
      </c>
    </row>
    <row r="20" spans="1:43" s="2" customFormat="1" ht="11" customHeight="1" x14ac:dyDescent="0.15">
      <c r="A20" s="209"/>
      <c r="B20" s="210"/>
      <c r="C20" s="210"/>
      <c r="D20" s="211"/>
      <c r="E20" s="72"/>
      <c r="F20" s="73"/>
      <c r="G20" s="101"/>
      <c r="H20" s="115"/>
      <c r="I20" s="72"/>
      <c r="J20" s="73"/>
      <c r="K20" s="73" t="s">
        <v>59</v>
      </c>
      <c r="L20" s="73" t="s">
        <v>59</v>
      </c>
      <c r="M20" s="73" t="s">
        <v>59</v>
      </c>
      <c r="N20" s="73" t="s">
        <v>59</v>
      </c>
      <c r="O20" s="73" t="s">
        <v>59</v>
      </c>
      <c r="P20" s="73" t="s">
        <v>59</v>
      </c>
      <c r="Q20" s="73" t="s">
        <v>59</v>
      </c>
      <c r="R20" s="73" t="s">
        <v>59</v>
      </c>
      <c r="S20" s="73" t="s">
        <v>59</v>
      </c>
      <c r="T20" s="73" t="s">
        <v>59</v>
      </c>
      <c r="U20" s="73" t="s">
        <v>59</v>
      </c>
      <c r="V20" s="73" t="s">
        <v>59</v>
      </c>
      <c r="W20" s="73" t="s">
        <v>59</v>
      </c>
      <c r="X20" s="73" t="s">
        <v>59</v>
      </c>
      <c r="Y20" s="73" t="s">
        <v>59</v>
      </c>
      <c r="Z20" s="73" t="s">
        <v>59</v>
      </c>
      <c r="AA20" s="73" t="s">
        <v>59</v>
      </c>
      <c r="AB20" s="73" t="s">
        <v>59</v>
      </c>
      <c r="AC20" s="73" t="s">
        <v>59</v>
      </c>
      <c r="AD20" s="73" t="s">
        <v>59</v>
      </c>
      <c r="AE20" s="73" t="s">
        <v>59</v>
      </c>
      <c r="AF20" s="73" t="s">
        <v>59</v>
      </c>
      <c r="AG20" s="73" t="s">
        <v>59</v>
      </c>
      <c r="AH20" s="73" t="s">
        <v>59</v>
      </c>
      <c r="AI20" s="73" t="s">
        <v>59</v>
      </c>
      <c r="AJ20" s="73" t="s">
        <v>59</v>
      </c>
      <c r="AK20" s="73" t="s">
        <v>59</v>
      </c>
      <c r="AL20" s="73" t="s">
        <v>59</v>
      </c>
      <c r="AM20" s="73" t="s">
        <v>59</v>
      </c>
      <c r="AN20" s="73" t="s">
        <v>59</v>
      </c>
      <c r="AO20" s="73" t="s">
        <v>59</v>
      </c>
      <c r="AP20" s="73" t="s">
        <v>59</v>
      </c>
      <c r="AQ20" s="73" t="s">
        <v>59</v>
      </c>
    </row>
    <row r="21" spans="1:43" s="2" customFormat="1" ht="18" customHeight="1" thickBot="1" x14ac:dyDescent="0.2">
      <c r="A21" s="175" t="s">
        <v>52</v>
      </c>
      <c r="B21" s="175"/>
      <c r="C21" s="175"/>
      <c r="D21" s="176"/>
      <c r="E21" s="181" t="s">
        <v>47</v>
      </c>
      <c r="F21" s="178" t="s">
        <v>47</v>
      </c>
      <c r="G21" s="179" t="s">
        <v>47</v>
      </c>
      <c r="H21" s="180" t="s">
        <v>48</v>
      </c>
      <c r="I21" s="181" t="s">
        <v>49</v>
      </c>
      <c r="J21" s="178" t="s">
        <v>49</v>
      </c>
      <c r="K21" s="178" t="s">
        <v>49</v>
      </c>
      <c r="L21" s="178" t="s">
        <v>49</v>
      </c>
      <c r="M21" s="178" t="s">
        <v>49</v>
      </c>
      <c r="N21" s="178" t="s">
        <v>49</v>
      </c>
      <c r="O21" s="178" t="s">
        <v>49</v>
      </c>
      <c r="P21" s="178" t="s">
        <v>49</v>
      </c>
      <c r="Q21" s="178" t="s">
        <v>49</v>
      </c>
      <c r="R21" s="178" t="s">
        <v>49</v>
      </c>
      <c r="S21" s="178" t="s">
        <v>49</v>
      </c>
      <c r="T21" s="178" t="s">
        <v>49</v>
      </c>
      <c r="U21" s="178" t="s">
        <v>49</v>
      </c>
      <c r="V21" s="178" t="s">
        <v>49</v>
      </c>
      <c r="W21" s="178" t="s">
        <v>49</v>
      </c>
      <c r="X21" s="178" t="s">
        <v>49</v>
      </c>
      <c r="Y21" s="178" t="s">
        <v>49</v>
      </c>
      <c r="Z21" s="178" t="s">
        <v>49</v>
      </c>
      <c r="AA21" s="178" t="s">
        <v>49</v>
      </c>
      <c r="AB21" s="178" t="s">
        <v>49</v>
      </c>
      <c r="AC21" s="178" t="s">
        <v>49</v>
      </c>
      <c r="AD21" s="178" t="s">
        <v>49</v>
      </c>
      <c r="AE21" s="178" t="s">
        <v>49</v>
      </c>
      <c r="AF21" s="178" t="s">
        <v>49</v>
      </c>
      <c r="AG21" s="178" t="s">
        <v>49</v>
      </c>
      <c r="AH21" s="178" t="s">
        <v>49</v>
      </c>
      <c r="AI21" s="178" t="s">
        <v>49</v>
      </c>
      <c r="AJ21" s="178" t="s">
        <v>49</v>
      </c>
      <c r="AK21" s="178" t="s">
        <v>49</v>
      </c>
      <c r="AL21" s="178" t="s">
        <v>49</v>
      </c>
      <c r="AM21" s="178" t="s">
        <v>49</v>
      </c>
      <c r="AN21" s="178" t="s">
        <v>49</v>
      </c>
      <c r="AO21" s="178" t="s">
        <v>49</v>
      </c>
      <c r="AP21" s="178" t="s">
        <v>49</v>
      </c>
      <c r="AQ21" s="178" t="s">
        <v>49</v>
      </c>
    </row>
    <row r="22" spans="1:43" ht="18" customHeight="1" x14ac:dyDescent="0.15">
      <c r="A22" s="219" t="s">
        <v>1</v>
      </c>
      <c r="B22" s="221" t="s">
        <v>2</v>
      </c>
      <c r="C22" s="223" t="s">
        <v>17</v>
      </c>
      <c r="D22" s="50" t="s">
        <v>3</v>
      </c>
      <c r="E22" s="63">
        <v>50</v>
      </c>
      <c r="F22" s="59">
        <v>50</v>
      </c>
      <c r="G22" s="104">
        <v>50</v>
      </c>
      <c r="H22" s="119">
        <v>50</v>
      </c>
      <c r="I22" s="63">
        <v>50</v>
      </c>
      <c r="J22" s="59">
        <v>50</v>
      </c>
      <c r="K22" s="59">
        <v>50</v>
      </c>
      <c r="L22" s="59">
        <v>50</v>
      </c>
      <c r="M22" s="59">
        <v>50</v>
      </c>
      <c r="N22" s="59">
        <v>50</v>
      </c>
      <c r="O22" s="59">
        <v>50</v>
      </c>
      <c r="P22" s="59">
        <v>50</v>
      </c>
      <c r="Q22" s="59">
        <v>60</v>
      </c>
      <c r="R22" s="59">
        <v>60</v>
      </c>
      <c r="S22" s="59">
        <v>60</v>
      </c>
      <c r="T22" s="59">
        <v>60</v>
      </c>
      <c r="U22" s="59">
        <v>60</v>
      </c>
      <c r="V22" s="59">
        <v>60</v>
      </c>
      <c r="W22" s="59">
        <v>60</v>
      </c>
      <c r="X22" s="59">
        <v>60</v>
      </c>
      <c r="Y22" s="59">
        <v>80</v>
      </c>
      <c r="Z22" s="59">
        <v>80</v>
      </c>
      <c r="AA22" s="59">
        <v>80</v>
      </c>
      <c r="AB22" s="59">
        <v>80</v>
      </c>
      <c r="AC22" s="59">
        <v>80</v>
      </c>
      <c r="AD22" s="59">
        <v>80</v>
      </c>
      <c r="AE22" s="59">
        <v>80</v>
      </c>
      <c r="AF22" s="59">
        <v>80</v>
      </c>
      <c r="AG22" s="59">
        <v>90</v>
      </c>
      <c r="AH22" s="59">
        <v>90</v>
      </c>
      <c r="AI22" s="59">
        <v>90</v>
      </c>
      <c r="AJ22" s="59">
        <v>90</v>
      </c>
      <c r="AK22" s="59">
        <v>90</v>
      </c>
      <c r="AL22" s="59">
        <v>90</v>
      </c>
      <c r="AM22" s="59">
        <v>90</v>
      </c>
      <c r="AN22" s="59">
        <v>90</v>
      </c>
      <c r="AO22" s="59">
        <v>90</v>
      </c>
      <c r="AP22" s="59">
        <v>90</v>
      </c>
      <c r="AQ22" s="59">
        <v>90</v>
      </c>
    </row>
    <row r="23" spans="1:43" ht="18" customHeight="1" x14ac:dyDescent="0.15">
      <c r="A23" s="219"/>
      <c r="B23" s="221"/>
      <c r="C23" s="223"/>
      <c r="D23" s="51" t="s">
        <v>4</v>
      </c>
      <c r="E23" s="64">
        <v>800</v>
      </c>
      <c r="F23" s="60">
        <v>800</v>
      </c>
      <c r="G23" s="105">
        <v>1200</v>
      </c>
      <c r="H23" s="120">
        <v>1300</v>
      </c>
      <c r="I23" s="64">
        <v>1400</v>
      </c>
      <c r="J23" s="60">
        <v>1500</v>
      </c>
      <c r="K23" s="60">
        <v>1500</v>
      </c>
      <c r="L23" s="60">
        <v>1500</v>
      </c>
      <c r="M23" s="60">
        <v>1500</v>
      </c>
      <c r="N23" s="60">
        <v>1500</v>
      </c>
      <c r="O23" s="60">
        <v>1500</v>
      </c>
      <c r="P23" s="60">
        <v>1500</v>
      </c>
      <c r="Q23" s="60">
        <v>1600</v>
      </c>
      <c r="R23" s="60">
        <v>1600</v>
      </c>
      <c r="S23" s="60">
        <v>1600</v>
      </c>
      <c r="T23" s="60">
        <v>1600</v>
      </c>
      <c r="U23" s="60">
        <v>1600</v>
      </c>
      <c r="V23" s="60">
        <v>1600</v>
      </c>
      <c r="W23" s="60">
        <v>1600</v>
      </c>
      <c r="X23" s="60">
        <v>1600</v>
      </c>
      <c r="Y23" s="60">
        <v>1800</v>
      </c>
      <c r="Z23" s="60">
        <v>1800</v>
      </c>
      <c r="AA23" s="60">
        <v>1800</v>
      </c>
      <c r="AB23" s="60">
        <v>1800</v>
      </c>
      <c r="AC23" s="60">
        <v>1800</v>
      </c>
      <c r="AD23" s="60">
        <v>1800</v>
      </c>
      <c r="AE23" s="60">
        <v>1800</v>
      </c>
      <c r="AF23" s="60">
        <v>1800</v>
      </c>
      <c r="AG23" s="60">
        <v>2000</v>
      </c>
      <c r="AH23" s="60">
        <v>2000</v>
      </c>
      <c r="AI23" s="60">
        <v>2000</v>
      </c>
      <c r="AJ23" s="60">
        <v>2000</v>
      </c>
      <c r="AK23" s="60">
        <v>2000</v>
      </c>
      <c r="AL23" s="60">
        <v>2000</v>
      </c>
      <c r="AM23" s="60">
        <v>2000</v>
      </c>
      <c r="AN23" s="60">
        <v>2000</v>
      </c>
      <c r="AO23" s="60">
        <v>2000</v>
      </c>
      <c r="AP23" s="60">
        <v>2000</v>
      </c>
      <c r="AQ23" s="60">
        <v>2000</v>
      </c>
    </row>
    <row r="24" spans="1:43" ht="18" customHeight="1" x14ac:dyDescent="0.15">
      <c r="A24" s="219"/>
      <c r="B24" s="221"/>
      <c r="C24" s="224"/>
      <c r="D24" s="50"/>
      <c r="E24" s="64"/>
      <c r="F24" s="60"/>
      <c r="G24" s="105"/>
      <c r="H24" s="120"/>
      <c r="I24" s="64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ht="18" customHeight="1" x14ac:dyDescent="0.15">
      <c r="A25" s="219"/>
      <c r="B25" s="221"/>
      <c r="C25" s="225" t="s">
        <v>18</v>
      </c>
      <c r="D25" s="50" t="s">
        <v>3</v>
      </c>
      <c r="E25" s="64"/>
      <c r="F25" s="60"/>
      <c r="G25" s="105"/>
      <c r="H25" s="120"/>
      <c r="I25" s="64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18" customHeight="1" x14ac:dyDescent="0.15">
      <c r="A26" s="219"/>
      <c r="B26" s="221"/>
      <c r="C26" s="226"/>
      <c r="D26" s="51" t="s">
        <v>4</v>
      </c>
      <c r="E26" s="64"/>
      <c r="F26" s="60"/>
      <c r="G26" s="105"/>
      <c r="H26" s="120"/>
      <c r="I26" s="64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18" customHeight="1" x14ac:dyDescent="0.15">
      <c r="A27" s="219"/>
      <c r="B27" s="222"/>
      <c r="C27" s="227"/>
      <c r="D27" s="51"/>
      <c r="E27" s="64"/>
      <c r="F27" s="60"/>
      <c r="G27" s="105"/>
      <c r="H27" s="120"/>
      <c r="I27" s="64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ht="18" customHeight="1" x14ac:dyDescent="0.15">
      <c r="A28" s="219"/>
      <c r="B28" s="4" t="s">
        <v>5</v>
      </c>
      <c r="C28" s="4"/>
      <c r="D28" s="52"/>
      <c r="E28" s="64"/>
      <c r="F28" s="60"/>
      <c r="G28" s="105"/>
      <c r="H28" s="120"/>
      <c r="I28" s="64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18" customHeight="1" x14ac:dyDescent="0.15">
      <c r="A29" s="219"/>
      <c r="B29" s="230"/>
      <c r="C29" s="235"/>
      <c r="D29" s="236"/>
      <c r="E29" s="64"/>
      <c r="F29" s="60"/>
      <c r="G29" s="105"/>
      <c r="H29" s="120"/>
      <c r="I29" s="64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8" customHeight="1" thickBot="1" x14ac:dyDescent="0.2">
      <c r="A30" s="220"/>
      <c r="B30" s="82" t="s">
        <v>6</v>
      </c>
      <c r="C30" s="82"/>
      <c r="D30" s="83"/>
      <c r="E30" s="68">
        <f>SUM(E22:E29)</f>
        <v>850</v>
      </c>
      <c r="F30" s="69">
        <f>SUM(F22:F29)</f>
        <v>850</v>
      </c>
      <c r="G30" s="103">
        <f t="shared" ref="G30:P30" si="13">SUM(G22:G29)</f>
        <v>1250</v>
      </c>
      <c r="H30" s="118">
        <f t="shared" si="13"/>
        <v>1350</v>
      </c>
      <c r="I30" s="68">
        <f t="shared" si="13"/>
        <v>1450</v>
      </c>
      <c r="J30" s="69">
        <f t="shared" si="13"/>
        <v>1550</v>
      </c>
      <c r="K30" s="69">
        <f t="shared" si="13"/>
        <v>1550</v>
      </c>
      <c r="L30" s="69">
        <f t="shared" si="13"/>
        <v>1550</v>
      </c>
      <c r="M30" s="69">
        <f t="shared" si="13"/>
        <v>1550</v>
      </c>
      <c r="N30" s="69">
        <f t="shared" si="13"/>
        <v>1550</v>
      </c>
      <c r="O30" s="69">
        <f t="shared" si="13"/>
        <v>1550</v>
      </c>
      <c r="P30" s="69">
        <f t="shared" si="13"/>
        <v>1550</v>
      </c>
      <c r="Q30" s="69">
        <f t="shared" ref="Q30:Z30" si="14">SUM(Q22:Q29)</f>
        <v>1660</v>
      </c>
      <c r="R30" s="69">
        <f t="shared" si="14"/>
        <v>1660</v>
      </c>
      <c r="S30" s="69">
        <f t="shared" si="14"/>
        <v>1660</v>
      </c>
      <c r="T30" s="69">
        <f t="shared" si="14"/>
        <v>1660</v>
      </c>
      <c r="U30" s="69">
        <f t="shared" si="14"/>
        <v>1660</v>
      </c>
      <c r="V30" s="69">
        <f t="shared" si="14"/>
        <v>1660</v>
      </c>
      <c r="W30" s="69">
        <f t="shared" si="14"/>
        <v>1660</v>
      </c>
      <c r="X30" s="69">
        <f t="shared" si="14"/>
        <v>1660</v>
      </c>
      <c r="Y30" s="69">
        <f t="shared" si="14"/>
        <v>1880</v>
      </c>
      <c r="Z30" s="69">
        <f t="shared" si="14"/>
        <v>1880</v>
      </c>
      <c r="AA30" s="69">
        <f t="shared" ref="AA30:AN30" si="15">SUM(AA22:AA29)</f>
        <v>1880</v>
      </c>
      <c r="AB30" s="69">
        <f t="shared" si="15"/>
        <v>1880</v>
      </c>
      <c r="AC30" s="69">
        <f t="shared" si="15"/>
        <v>1880</v>
      </c>
      <c r="AD30" s="69">
        <f t="shared" si="15"/>
        <v>1880</v>
      </c>
      <c r="AE30" s="69">
        <f t="shared" si="15"/>
        <v>1880</v>
      </c>
      <c r="AF30" s="69">
        <f t="shared" si="15"/>
        <v>1880</v>
      </c>
      <c r="AG30" s="69">
        <f t="shared" si="15"/>
        <v>2090</v>
      </c>
      <c r="AH30" s="69">
        <f t="shared" si="15"/>
        <v>2090</v>
      </c>
      <c r="AI30" s="69">
        <f t="shared" si="15"/>
        <v>2090</v>
      </c>
      <c r="AJ30" s="69">
        <f t="shared" si="15"/>
        <v>2090</v>
      </c>
      <c r="AK30" s="69">
        <f t="shared" si="15"/>
        <v>2090</v>
      </c>
      <c r="AL30" s="69">
        <f t="shared" si="15"/>
        <v>2090</v>
      </c>
      <c r="AM30" s="69">
        <f t="shared" si="15"/>
        <v>2090</v>
      </c>
      <c r="AN30" s="69">
        <f t="shared" si="15"/>
        <v>2090</v>
      </c>
      <c r="AO30" s="69">
        <f t="shared" ref="AO30:AQ30" si="16">SUM(AO22:AO29)</f>
        <v>2090</v>
      </c>
      <c r="AP30" s="69">
        <f t="shared" si="16"/>
        <v>2090</v>
      </c>
      <c r="AQ30" s="69">
        <f t="shared" si="16"/>
        <v>2090</v>
      </c>
    </row>
    <row r="31" spans="1:43" ht="18" customHeight="1" x14ac:dyDescent="0.15">
      <c r="A31" s="241" t="s">
        <v>7</v>
      </c>
      <c r="B31" s="242" t="s">
        <v>8</v>
      </c>
      <c r="C31" s="243" t="s">
        <v>17</v>
      </c>
      <c r="D31" s="50" t="s">
        <v>9</v>
      </c>
      <c r="E31" s="63">
        <v>30</v>
      </c>
      <c r="F31" s="59">
        <v>30</v>
      </c>
      <c r="G31" s="104">
        <v>30</v>
      </c>
      <c r="H31" s="119">
        <v>50</v>
      </c>
      <c r="I31" s="63">
        <v>50</v>
      </c>
      <c r="J31" s="59">
        <v>50</v>
      </c>
      <c r="K31" s="59">
        <v>50</v>
      </c>
      <c r="L31" s="59">
        <v>50</v>
      </c>
      <c r="M31" s="59">
        <v>50</v>
      </c>
      <c r="N31" s="59">
        <v>50</v>
      </c>
      <c r="O31" s="59">
        <v>50</v>
      </c>
      <c r="P31" s="59">
        <v>50</v>
      </c>
      <c r="Q31" s="59">
        <v>50</v>
      </c>
      <c r="R31" s="59">
        <v>50</v>
      </c>
      <c r="S31" s="59">
        <v>50</v>
      </c>
      <c r="T31" s="59">
        <v>50</v>
      </c>
      <c r="U31" s="59">
        <v>50</v>
      </c>
      <c r="V31" s="59">
        <v>50</v>
      </c>
      <c r="W31" s="59">
        <v>50</v>
      </c>
      <c r="X31" s="59">
        <v>50</v>
      </c>
      <c r="Y31" s="59">
        <v>50</v>
      </c>
      <c r="Z31" s="59">
        <v>50</v>
      </c>
      <c r="AA31" s="59">
        <v>60</v>
      </c>
      <c r="AB31" s="59">
        <v>60</v>
      </c>
      <c r="AC31" s="59">
        <v>60</v>
      </c>
      <c r="AD31" s="59">
        <v>60</v>
      </c>
      <c r="AE31" s="59">
        <v>60</v>
      </c>
      <c r="AF31" s="59">
        <v>60</v>
      </c>
      <c r="AG31" s="59">
        <v>60</v>
      </c>
      <c r="AH31" s="59">
        <v>60</v>
      </c>
      <c r="AI31" s="59">
        <v>60</v>
      </c>
      <c r="AJ31" s="59">
        <v>60</v>
      </c>
      <c r="AK31" s="59">
        <v>60</v>
      </c>
      <c r="AL31" s="59">
        <v>60</v>
      </c>
      <c r="AM31" s="59">
        <v>60</v>
      </c>
      <c r="AN31" s="59">
        <v>60</v>
      </c>
      <c r="AO31" s="59">
        <v>70</v>
      </c>
      <c r="AP31" s="59">
        <v>70</v>
      </c>
      <c r="AQ31" s="59">
        <v>70</v>
      </c>
    </row>
    <row r="32" spans="1:43" ht="18" customHeight="1" x14ac:dyDescent="0.15">
      <c r="A32" s="219"/>
      <c r="B32" s="221"/>
      <c r="C32" s="223"/>
      <c r="D32" s="51" t="s">
        <v>10</v>
      </c>
      <c r="E32" s="63">
        <v>1000</v>
      </c>
      <c r="F32" s="59">
        <v>1000</v>
      </c>
      <c r="G32" s="104">
        <v>1000</v>
      </c>
      <c r="H32" s="119">
        <v>1000</v>
      </c>
      <c r="I32" s="63">
        <v>1000</v>
      </c>
      <c r="J32" s="59">
        <v>1000</v>
      </c>
      <c r="K32" s="59">
        <v>1000</v>
      </c>
      <c r="L32" s="59">
        <v>1000</v>
      </c>
      <c r="M32" s="59">
        <v>1000</v>
      </c>
      <c r="N32" s="59">
        <v>1000</v>
      </c>
      <c r="O32" s="59">
        <v>1000</v>
      </c>
      <c r="P32" s="59">
        <v>1000</v>
      </c>
      <c r="Q32" s="59">
        <v>1000</v>
      </c>
      <c r="R32" s="59">
        <v>1000</v>
      </c>
      <c r="S32" s="59">
        <v>1000</v>
      </c>
      <c r="T32" s="59">
        <v>1000</v>
      </c>
      <c r="U32" s="59">
        <v>1000</v>
      </c>
      <c r="V32" s="59">
        <v>1000</v>
      </c>
      <c r="W32" s="59">
        <v>1000</v>
      </c>
      <c r="X32" s="59">
        <v>1000</v>
      </c>
      <c r="Y32" s="59">
        <v>1000</v>
      </c>
      <c r="Z32" s="59">
        <v>1000</v>
      </c>
      <c r="AA32" s="59">
        <v>1200</v>
      </c>
      <c r="AB32" s="59">
        <v>1200</v>
      </c>
      <c r="AC32" s="59">
        <v>1200</v>
      </c>
      <c r="AD32" s="59">
        <v>1200</v>
      </c>
      <c r="AE32" s="59">
        <v>1200</v>
      </c>
      <c r="AF32" s="59">
        <v>1200</v>
      </c>
      <c r="AG32" s="59">
        <v>1200</v>
      </c>
      <c r="AH32" s="59">
        <v>1200</v>
      </c>
      <c r="AI32" s="59">
        <v>1200</v>
      </c>
      <c r="AJ32" s="59">
        <v>1200</v>
      </c>
      <c r="AK32" s="59">
        <v>1200</v>
      </c>
      <c r="AL32" s="59">
        <v>1200</v>
      </c>
      <c r="AM32" s="59">
        <v>1200</v>
      </c>
      <c r="AN32" s="59">
        <v>1200</v>
      </c>
      <c r="AO32" s="59">
        <v>1400</v>
      </c>
      <c r="AP32" s="59">
        <v>1400</v>
      </c>
      <c r="AQ32" s="59">
        <v>1400</v>
      </c>
    </row>
    <row r="33" spans="1:43" ht="18" customHeight="1" x14ac:dyDescent="0.15">
      <c r="A33" s="219"/>
      <c r="B33" s="221"/>
      <c r="C33" s="224"/>
      <c r="D33" s="50" t="s">
        <v>21</v>
      </c>
      <c r="E33" s="63"/>
      <c r="F33" s="59"/>
      <c r="G33" s="104"/>
      <c r="H33" s="119"/>
      <c r="I33" s="63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</row>
    <row r="34" spans="1:43" ht="18" customHeight="1" x14ac:dyDescent="0.15">
      <c r="A34" s="219"/>
      <c r="B34" s="221"/>
      <c r="C34" s="225" t="s">
        <v>18</v>
      </c>
      <c r="D34" s="50" t="s">
        <v>20</v>
      </c>
      <c r="E34" s="63"/>
      <c r="F34" s="59"/>
      <c r="G34" s="104"/>
      <c r="H34" s="119"/>
      <c r="I34" s="63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1:43" ht="18" customHeight="1" x14ac:dyDescent="0.15">
      <c r="A35" s="219"/>
      <c r="B35" s="221"/>
      <c r="C35" s="226"/>
      <c r="D35" s="51" t="s">
        <v>10</v>
      </c>
      <c r="E35" s="64"/>
      <c r="F35" s="60"/>
      <c r="G35" s="105"/>
      <c r="H35" s="120"/>
      <c r="I35" s="64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8" customHeight="1" x14ac:dyDescent="0.15">
      <c r="A36" s="219"/>
      <c r="B36" s="222"/>
      <c r="C36" s="227"/>
      <c r="D36" s="50" t="s">
        <v>21</v>
      </c>
      <c r="E36" s="64"/>
      <c r="F36" s="60"/>
      <c r="G36" s="105"/>
      <c r="H36" s="120"/>
      <c r="I36" s="64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ht="18" customHeight="1" x14ac:dyDescent="0.15">
      <c r="A37" s="219"/>
      <c r="B37" s="244" t="s">
        <v>11</v>
      </c>
      <c r="C37" s="214" t="s">
        <v>22</v>
      </c>
      <c r="D37" s="52" t="s">
        <v>23</v>
      </c>
      <c r="E37" s="64">
        <v>300</v>
      </c>
      <c r="F37" s="60">
        <v>300</v>
      </c>
      <c r="G37" s="105">
        <v>400</v>
      </c>
      <c r="H37" s="120">
        <v>400</v>
      </c>
      <c r="I37" s="64">
        <v>400</v>
      </c>
      <c r="J37" s="60">
        <v>400</v>
      </c>
      <c r="K37" s="60">
        <v>400</v>
      </c>
      <c r="L37" s="60">
        <v>400</v>
      </c>
      <c r="M37" s="60">
        <v>400</v>
      </c>
      <c r="N37" s="60">
        <v>400</v>
      </c>
      <c r="O37" s="60">
        <v>400</v>
      </c>
      <c r="P37" s="60">
        <v>400</v>
      </c>
      <c r="Q37" s="60">
        <v>400</v>
      </c>
      <c r="R37" s="60">
        <v>400</v>
      </c>
      <c r="S37" s="60">
        <v>400</v>
      </c>
      <c r="T37" s="60">
        <v>400</v>
      </c>
      <c r="U37" s="60">
        <v>400</v>
      </c>
      <c r="V37" s="60">
        <v>400</v>
      </c>
      <c r="W37" s="60">
        <v>400</v>
      </c>
      <c r="X37" s="60">
        <v>400</v>
      </c>
      <c r="Y37" s="60">
        <v>400</v>
      </c>
      <c r="Z37" s="60">
        <v>400</v>
      </c>
      <c r="AA37" s="60">
        <v>450</v>
      </c>
      <c r="AB37" s="60">
        <v>450</v>
      </c>
      <c r="AC37" s="60">
        <v>450</v>
      </c>
      <c r="AD37" s="60">
        <v>450</v>
      </c>
      <c r="AE37" s="60">
        <v>450</v>
      </c>
      <c r="AF37" s="60">
        <v>450</v>
      </c>
      <c r="AG37" s="60">
        <v>450</v>
      </c>
      <c r="AH37" s="60">
        <v>450</v>
      </c>
      <c r="AI37" s="60">
        <v>450</v>
      </c>
      <c r="AJ37" s="60">
        <v>450</v>
      </c>
      <c r="AK37" s="60">
        <v>450</v>
      </c>
      <c r="AL37" s="60">
        <v>450</v>
      </c>
      <c r="AM37" s="60">
        <v>450</v>
      </c>
      <c r="AN37" s="60">
        <v>450</v>
      </c>
      <c r="AO37" s="60">
        <v>500</v>
      </c>
      <c r="AP37" s="60">
        <v>500</v>
      </c>
      <c r="AQ37" s="60">
        <v>500</v>
      </c>
    </row>
    <row r="38" spans="1:43" ht="18" customHeight="1" x14ac:dyDescent="0.15">
      <c r="A38" s="219"/>
      <c r="B38" s="221"/>
      <c r="C38" s="215"/>
      <c r="D38" s="52" t="s">
        <v>24</v>
      </c>
      <c r="E38" s="64">
        <v>50</v>
      </c>
      <c r="F38" s="60">
        <v>50</v>
      </c>
      <c r="G38" s="105">
        <v>60</v>
      </c>
      <c r="H38" s="120">
        <v>60</v>
      </c>
      <c r="I38" s="64">
        <v>60</v>
      </c>
      <c r="J38" s="60">
        <v>60</v>
      </c>
      <c r="K38" s="60">
        <v>60</v>
      </c>
      <c r="L38" s="60">
        <v>60</v>
      </c>
      <c r="M38" s="60">
        <v>60</v>
      </c>
      <c r="N38" s="60">
        <v>60</v>
      </c>
      <c r="O38" s="60">
        <v>60</v>
      </c>
      <c r="P38" s="60">
        <v>60</v>
      </c>
      <c r="Q38" s="60">
        <v>60</v>
      </c>
      <c r="R38" s="60">
        <v>60</v>
      </c>
      <c r="S38" s="60">
        <v>60</v>
      </c>
      <c r="T38" s="60">
        <v>60</v>
      </c>
      <c r="U38" s="60">
        <v>60</v>
      </c>
      <c r="V38" s="60">
        <v>60</v>
      </c>
      <c r="W38" s="60">
        <v>60</v>
      </c>
      <c r="X38" s="60">
        <v>60</v>
      </c>
      <c r="Y38" s="60">
        <v>60</v>
      </c>
      <c r="Z38" s="60">
        <v>60</v>
      </c>
      <c r="AA38" s="60">
        <v>65</v>
      </c>
      <c r="AB38" s="60">
        <v>65</v>
      </c>
      <c r="AC38" s="60">
        <v>65</v>
      </c>
      <c r="AD38" s="60">
        <v>65</v>
      </c>
      <c r="AE38" s="60">
        <v>65</v>
      </c>
      <c r="AF38" s="60">
        <v>65</v>
      </c>
      <c r="AG38" s="60">
        <v>65</v>
      </c>
      <c r="AH38" s="60">
        <v>65</v>
      </c>
      <c r="AI38" s="60">
        <v>65</v>
      </c>
      <c r="AJ38" s="60">
        <v>65</v>
      </c>
      <c r="AK38" s="60">
        <v>65</v>
      </c>
      <c r="AL38" s="60">
        <v>65</v>
      </c>
      <c r="AM38" s="60">
        <v>65</v>
      </c>
      <c r="AN38" s="60">
        <v>65</v>
      </c>
      <c r="AO38" s="60">
        <v>70</v>
      </c>
      <c r="AP38" s="60">
        <v>70</v>
      </c>
      <c r="AQ38" s="60">
        <v>70</v>
      </c>
    </row>
    <row r="39" spans="1:43" ht="18" customHeight="1" x14ac:dyDescent="0.15">
      <c r="A39" s="219"/>
      <c r="B39" s="221"/>
      <c r="C39" s="216"/>
      <c r="D39" s="52" t="s">
        <v>25</v>
      </c>
      <c r="E39" s="64"/>
      <c r="F39" s="60"/>
      <c r="G39" s="105"/>
      <c r="H39" s="120"/>
      <c r="I39" s="64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ht="18" customHeight="1" x14ac:dyDescent="0.15">
      <c r="A40" s="219"/>
      <c r="B40" s="221"/>
      <c r="C40" s="3" t="s">
        <v>26</v>
      </c>
      <c r="D40" s="52"/>
      <c r="E40" s="64"/>
      <c r="F40" s="60"/>
      <c r="G40" s="105"/>
      <c r="H40" s="120"/>
      <c r="I40" s="64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ht="18" customHeight="1" x14ac:dyDescent="0.15">
      <c r="A41" s="219"/>
      <c r="B41" s="221"/>
      <c r="C41" s="3" t="s">
        <v>66</v>
      </c>
      <c r="D41" s="52"/>
      <c r="E41" s="64"/>
      <c r="F41" s="60"/>
      <c r="G41" s="105"/>
      <c r="H41" s="120"/>
      <c r="I41" s="64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ht="18" customHeight="1" x14ac:dyDescent="0.15">
      <c r="A42" s="219"/>
      <c r="B42" s="221"/>
      <c r="C42" s="3" t="s">
        <v>27</v>
      </c>
      <c r="D42" s="52"/>
      <c r="E42" s="64">
        <v>50</v>
      </c>
      <c r="F42" s="60"/>
      <c r="G42" s="105"/>
      <c r="H42" s="120"/>
      <c r="I42" s="64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  <row r="43" spans="1:43" ht="18" customHeight="1" x14ac:dyDescent="0.15">
      <c r="A43" s="219"/>
      <c r="B43" s="221"/>
      <c r="C43" s="3" t="s">
        <v>28</v>
      </c>
      <c r="D43" s="52"/>
      <c r="E43" s="64"/>
      <c r="F43" s="60"/>
      <c r="G43" s="105"/>
      <c r="H43" s="120"/>
      <c r="I43" s="64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</row>
    <row r="44" spans="1:43" ht="18" customHeight="1" x14ac:dyDescent="0.15">
      <c r="A44" s="219"/>
      <c r="B44" s="221"/>
      <c r="C44" s="3" t="s">
        <v>29</v>
      </c>
      <c r="D44" s="52"/>
      <c r="E44" s="64"/>
      <c r="F44" s="60"/>
      <c r="G44" s="105"/>
      <c r="H44" s="120"/>
      <c r="I44" s="64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</row>
    <row r="45" spans="1:43" ht="18" customHeight="1" x14ac:dyDescent="0.15">
      <c r="A45" s="219"/>
      <c r="B45" s="221"/>
      <c r="C45" s="214" t="s">
        <v>35</v>
      </c>
      <c r="D45" s="52" t="s">
        <v>33</v>
      </c>
      <c r="E45" s="64"/>
      <c r="F45" s="60"/>
      <c r="G45" s="105"/>
      <c r="H45" s="120"/>
      <c r="I45" s="64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ht="18" customHeight="1" x14ac:dyDescent="0.15">
      <c r="A46" s="219"/>
      <c r="B46" s="221"/>
      <c r="C46" s="215"/>
      <c r="D46" s="52" t="s">
        <v>36</v>
      </c>
      <c r="E46" s="64"/>
      <c r="F46" s="60"/>
      <c r="G46" s="105"/>
      <c r="H46" s="120"/>
      <c r="I46" s="64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</row>
    <row r="47" spans="1:43" ht="18" customHeight="1" x14ac:dyDescent="0.15">
      <c r="A47" s="219"/>
      <c r="B47" s="221"/>
      <c r="C47" s="216"/>
      <c r="D47" s="52" t="s">
        <v>37</v>
      </c>
      <c r="E47" s="64"/>
      <c r="F47" s="60"/>
      <c r="G47" s="105"/>
      <c r="H47" s="120"/>
      <c r="I47" s="64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ht="18" customHeight="1" x14ac:dyDescent="0.15">
      <c r="A48" s="219"/>
      <c r="B48" s="221"/>
      <c r="C48" s="3" t="s">
        <v>34</v>
      </c>
      <c r="D48" s="52"/>
      <c r="E48" s="64"/>
      <c r="F48" s="60"/>
      <c r="G48" s="105"/>
      <c r="H48" s="120"/>
      <c r="I48" s="64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43" ht="18" customHeight="1" x14ac:dyDescent="0.15">
      <c r="A49" s="219"/>
      <c r="B49" s="221"/>
      <c r="C49" s="3" t="s">
        <v>30</v>
      </c>
      <c r="D49" s="52"/>
      <c r="E49" s="64"/>
      <c r="F49" s="60"/>
      <c r="G49" s="105"/>
      <c r="H49" s="120"/>
      <c r="I49" s="64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</row>
    <row r="50" spans="1:43" ht="18" customHeight="1" x14ac:dyDescent="0.15">
      <c r="A50" s="219"/>
      <c r="B50" s="221"/>
      <c r="C50" s="3" t="s">
        <v>31</v>
      </c>
      <c r="D50" s="52"/>
      <c r="E50" s="64"/>
      <c r="F50" s="60"/>
      <c r="G50" s="105"/>
      <c r="H50" s="120"/>
      <c r="I50" s="64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</row>
    <row r="51" spans="1:43" ht="18" customHeight="1" x14ac:dyDescent="0.15">
      <c r="A51" s="219"/>
      <c r="B51" s="221"/>
      <c r="C51" s="3" t="s">
        <v>78</v>
      </c>
      <c r="D51" s="52"/>
      <c r="E51" s="64">
        <v>150</v>
      </c>
      <c r="F51" s="64">
        <v>150</v>
      </c>
      <c r="G51" s="64">
        <v>150</v>
      </c>
      <c r="H51" s="120">
        <v>150</v>
      </c>
      <c r="I51" s="64">
        <v>150</v>
      </c>
      <c r="J51" s="60">
        <v>400</v>
      </c>
      <c r="K51" s="60">
        <v>400</v>
      </c>
      <c r="L51" s="60">
        <v>400</v>
      </c>
      <c r="M51" s="60">
        <v>400</v>
      </c>
      <c r="N51" s="60">
        <v>400</v>
      </c>
      <c r="O51" s="60">
        <v>400</v>
      </c>
      <c r="P51" s="60">
        <v>400</v>
      </c>
      <c r="Q51" s="60">
        <v>400</v>
      </c>
      <c r="R51" s="60">
        <v>400</v>
      </c>
      <c r="S51" s="60">
        <v>400</v>
      </c>
      <c r="T51" s="60">
        <v>400</v>
      </c>
      <c r="U51" s="60">
        <v>250</v>
      </c>
      <c r="V51" s="60">
        <v>250</v>
      </c>
      <c r="W51" s="60">
        <v>250</v>
      </c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</row>
    <row r="52" spans="1:43" ht="18" customHeight="1" x14ac:dyDescent="0.15">
      <c r="A52" s="219"/>
      <c r="B52" s="221"/>
      <c r="C52" s="3"/>
      <c r="D52" s="52"/>
      <c r="E52" s="64"/>
      <c r="F52" s="60"/>
      <c r="G52" s="105"/>
      <c r="H52" s="120"/>
      <c r="I52" s="64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</row>
    <row r="53" spans="1:43" ht="18" customHeight="1" x14ac:dyDescent="0.15">
      <c r="A53" s="219"/>
      <c r="B53" s="222"/>
      <c r="C53" s="3"/>
      <c r="D53" s="52"/>
      <c r="E53" s="64"/>
      <c r="F53" s="60"/>
      <c r="G53" s="105"/>
      <c r="H53" s="120"/>
      <c r="I53" s="64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</row>
    <row r="54" spans="1:43" ht="18" customHeight="1" x14ac:dyDescent="0.15">
      <c r="A54" s="219"/>
      <c r="B54" s="217"/>
      <c r="C54" s="218"/>
      <c r="D54" s="99"/>
      <c r="E54" s="64"/>
      <c r="F54" s="60"/>
      <c r="G54" s="105"/>
      <c r="H54" s="120"/>
      <c r="I54" s="64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1:43" ht="18" customHeight="1" thickBot="1" x14ac:dyDescent="0.2">
      <c r="A55" s="220"/>
      <c r="B55" s="82" t="s">
        <v>12</v>
      </c>
      <c r="C55" s="82"/>
      <c r="D55" s="83"/>
      <c r="E55" s="68">
        <f>SUM(E31:E54)</f>
        <v>1580</v>
      </c>
      <c r="F55" s="69">
        <f t="shared" ref="F55:P55" si="17">SUM(F31:F54)</f>
        <v>1530</v>
      </c>
      <c r="G55" s="103">
        <f t="shared" si="17"/>
        <v>1640</v>
      </c>
      <c r="H55" s="118">
        <f t="shared" si="17"/>
        <v>1660</v>
      </c>
      <c r="I55" s="68">
        <f t="shared" si="17"/>
        <v>1660</v>
      </c>
      <c r="J55" s="69">
        <f t="shared" si="17"/>
        <v>1910</v>
      </c>
      <c r="K55" s="69">
        <f t="shared" si="17"/>
        <v>1910</v>
      </c>
      <c r="L55" s="69">
        <f t="shared" si="17"/>
        <v>1910</v>
      </c>
      <c r="M55" s="69">
        <f t="shared" si="17"/>
        <v>1910</v>
      </c>
      <c r="N55" s="69">
        <f t="shared" si="17"/>
        <v>1910</v>
      </c>
      <c r="O55" s="69">
        <f t="shared" si="17"/>
        <v>1910</v>
      </c>
      <c r="P55" s="69">
        <f t="shared" si="17"/>
        <v>1910</v>
      </c>
      <c r="Q55" s="69">
        <f t="shared" ref="Q55:Z55" si="18">SUM(Q31:Q54)</f>
        <v>1910</v>
      </c>
      <c r="R55" s="69">
        <f t="shared" si="18"/>
        <v>1910</v>
      </c>
      <c r="S55" s="69">
        <f t="shared" si="18"/>
        <v>1910</v>
      </c>
      <c r="T55" s="69">
        <f t="shared" si="18"/>
        <v>1910</v>
      </c>
      <c r="U55" s="69">
        <f t="shared" si="18"/>
        <v>1760</v>
      </c>
      <c r="V55" s="69">
        <f t="shared" si="18"/>
        <v>1760</v>
      </c>
      <c r="W55" s="69">
        <f t="shared" si="18"/>
        <v>1760</v>
      </c>
      <c r="X55" s="69">
        <f t="shared" si="18"/>
        <v>1510</v>
      </c>
      <c r="Y55" s="69">
        <f t="shared" si="18"/>
        <v>1510</v>
      </c>
      <c r="Z55" s="69">
        <f t="shared" si="18"/>
        <v>1510</v>
      </c>
      <c r="AA55" s="69">
        <f t="shared" ref="AA55:AN55" si="19">SUM(AA31:AA54)</f>
        <v>1775</v>
      </c>
      <c r="AB55" s="69">
        <f t="shared" si="19"/>
        <v>1775</v>
      </c>
      <c r="AC55" s="69">
        <f t="shared" si="19"/>
        <v>1775</v>
      </c>
      <c r="AD55" s="69">
        <f t="shared" si="19"/>
        <v>1775</v>
      </c>
      <c r="AE55" s="69">
        <f t="shared" si="19"/>
        <v>1775</v>
      </c>
      <c r="AF55" s="69">
        <f t="shared" si="19"/>
        <v>1775</v>
      </c>
      <c r="AG55" s="69">
        <f t="shared" si="19"/>
        <v>1775</v>
      </c>
      <c r="AH55" s="69">
        <f t="shared" si="19"/>
        <v>1775</v>
      </c>
      <c r="AI55" s="69">
        <f t="shared" si="19"/>
        <v>1775</v>
      </c>
      <c r="AJ55" s="69">
        <f t="shared" si="19"/>
        <v>1775</v>
      </c>
      <c r="AK55" s="69">
        <f t="shared" si="19"/>
        <v>1775</v>
      </c>
      <c r="AL55" s="69">
        <f t="shared" si="19"/>
        <v>1775</v>
      </c>
      <c r="AM55" s="69">
        <f t="shared" si="19"/>
        <v>1775</v>
      </c>
      <c r="AN55" s="69">
        <f t="shared" si="19"/>
        <v>1775</v>
      </c>
      <c r="AO55" s="69">
        <f t="shared" ref="AO55:AQ55" si="20">SUM(AO31:AO54)</f>
        <v>2040</v>
      </c>
      <c r="AP55" s="69">
        <f t="shared" si="20"/>
        <v>2040</v>
      </c>
      <c r="AQ55" s="69">
        <f t="shared" si="20"/>
        <v>2040</v>
      </c>
    </row>
    <row r="56" spans="1:43" ht="20" customHeight="1" thickBot="1" x14ac:dyDescent="0.2">
      <c r="A56" s="232" t="s">
        <v>44</v>
      </c>
      <c r="B56" s="233"/>
      <c r="C56" s="233"/>
      <c r="D56" s="234"/>
      <c r="E56" s="77">
        <f>E30-E55</f>
        <v>-730</v>
      </c>
      <c r="F56" s="78">
        <f t="shared" ref="F56:P56" si="21">F30-F55</f>
        <v>-680</v>
      </c>
      <c r="G56" s="106">
        <f>G30-G55</f>
        <v>-390</v>
      </c>
      <c r="H56" s="121">
        <f t="shared" si="21"/>
        <v>-310</v>
      </c>
      <c r="I56" s="77">
        <f t="shared" si="21"/>
        <v>-210</v>
      </c>
      <c r="J56" s="78">
        <f t="shared" si="21"/>
        <v>-360</v>
      </c>
      <c r="K56" s="78">
        <f t="shared" si="21"/>
        <v>-360</v>
      </c>
      <c r="L56" s="78">
        <f t="shared" si="21"/>
        <v>-360</v>
      </c>
      <c r="M56" s="78">
        <f t="shared" si="21"/>
        <v>-360</v>
      </c>
      <c r="N56" s="78">
        <f t="shared" si="21"/>
        <v>-360</v>
      </c>
      <c r="O56" s="78">
        <f t="shared" si="21"/>
        <v>-360</v>
      </c>
      <c r="P56" s="78">
        <f t="shared" si="21"/>
        <v>-360</v>
      </c>
      <c r="Q56" s="78">
        <f t="shared" ref="Q56:Z56" si="22">Q30-Q55</f>
        <v>-250</v>
      </c>
      <c r="R56" s="78">
        <f t="shared" si="22"/>
        <v>-250</v>
      </c>
      <c r="S56" s="78">
        <f t="shared" si="22"/>
        <v>-250</v>
      </c>
      <c r="T56" s="78">
        <f t="shared" si="22"/>
        <v>-250</v>
      </c>
      <c r="U56" s="78">
        <f t="shared" si="22"/>
        <v>-100</v>
      </c>
      <c r="V56" s="78">
        <f t="shared" si="22"/>
        <v>-100</v>
      </c>
      <c r="W56" s="78">
        <f t="shared" si="22"/>
        <v>-100</v>
      </c>
      <c r="X56" s="78">
        <f t="shared" si="22"/>
        <v>150</v>
      </c>
      <c r="Y56" s="78">
        <f t="shared" si="22"/>
        <v>370</v>
      </c>
      <c r="Z56" s="78">
        <f t="shared" si="22"/>
        <v>370</v>
      </c>
      <c r="AA56" s="78">
        <f t="shared" ref="AA56:AN56" si="23">AA30-AA55</f>
        <v>105</v>
      </c>
      <c r="AB56" s="78">
        <f t="shared" si="23"/>
        <v>105</v>
      </c>
      <c r="AC56" s="78">
        <f t="shared" si="23"/>
        <v>105</v>
      </c>
      <c r="AD56" s="78">
        <f t="shared" si="23"/>
        <v>105</v>
      </c>
      <c r="AE56" s="78">
        <f t="shared" si="23"/>
        <v>105</v>
      </c>
      <c r="AF56" s="78">
        <f t="shared" si="23"/>
        <v>105</v>
      </c>
      <c r="AG56" s="78">
        <f t="shared" si="23"/>
        <v>315</v>
      </c>
      <c r="AH56" s="78">
        <f t="shared" si="23"/>
        <v>315</v>
      </c>
      <c r="AI56" s="78">
        <f t="shared" si="23"/>
        <v>315</v>
      </c>
      <c r="AJ56" s="78">
        <f t="shared" si="23"/>
        <v>315</v>
      </c>
      <c r="AK56" s="78">
        <f t="shared" si="23"/>
        <v>315</v>
      </c>
      <c r="AL56" s="78">
        <f t="shared" si="23"/>
        <v>315</v>
      </c>
      <c r="AM56" s="78">
        <f t="shared" si="23"/>
        <v>315</v>
      </c>
      <c r="AN56" s="78">
        <f t="shared" si="23"/>
        <v>315</v>
      </c>
      <c r="AO56" s="78">
        <f t="shared" ref="AO56:AQ56" si="24">AO30-AO55</f>
        <v>50</v>
      </c>
      <c r="AP56" s="78">
        <f t="shared" si="24"/>
        <v>50</v>
      </c>
      <c r="AQ56" s="78">
        <f t="shared" si="24"/>
        <v>50</v>
      </c>
    </row>
    <row r="57" spans="1:43" ht="20" customHeight="1" thickBot="1" x14ac:dyDescent="0.2">
      <c r="A57" s="237" t="s">
        <v>45</v>
      </c>
      <c r="B57" s="238"/>
      <c r="C57" s="238"/>
      <c r="D57" s="239"/>
      <c r="E57" s="128">
        <f>E51</f>
        <v>150</v>
      </c>
      <c r="F57" s="128">
        <f t="shared" ref="F57:AQ57" si="25">F51</f>
        <v>150</v>
      </c>
      <c r="G57" s="129">
        <f t="shared" si="25"/>
        <v>150</v>
      </c>
      <c r="H57" s="123">
        <f t="shared" si="25"/>
        <v>150</v>
      </c>
      <c r="I57" s="128">
        <f t="shared" si="25"/>
        <v>150</v>
      </c>
      <c r="J57" s="128">
        <f t="shared" si="25"/>
        <v>400</v>
      </c>
      <c r="K57" s="128">
        <f t="shared" si="25"/>
        <v>400</v>
      </c>
      <c r="L57" s="128">
        <f t="shared" si="25"/>
        <v>400</v>
      </c>
      <c r="M57" s="128">
        <f t="shared" si="25"/>
        <v>400</v>
      </c>
      <c r="N57" s="128">
        <f t="shared" si="25"/>
        <v>400</v>
      </c>
      <c r="O57" s="128">
        <f t="shared" si="25"/>
        <v>400</v>
      </c>
      <c r="P57" s="128">
        <f t="shared" si="25"/>
        <v>400</v>
      </c>
      <c r="Q57" s="128">
        <f t="shared" si="25"/>
        <v>400</v>
      </c>
      <c r="R57" s="128">
        <f t="shared" si="25"/>
        <v>400</v>
      </c>
      <c r="S57" s="128">
        <f t="shared" si="25"/>
        <v>400</v>
      </c>
      <c r="T57" s="128">
        <f t="shared" si="25"/>
        <v>400</v>
      </c>
      <c r="U57" s="128">
        <f t="shared" si="25"/>
        <v>250</v>
      </c>
      <c r="V57" s="128">
        <f t="shared" si="25"/>
        <v>250</v>
      </c>
      <c r="W57" s="128">
        <f t="shared" si="25"/>
        <v>250</v>
      </c>
      <c r="X57" s="128">
        <f t="shared" si="25"/>
        <v>0</v>
      </c>
      <c r="Y57" s="128">
        <f t="shared" si="25"/>
        <v>0</v>
      </c>
      <c r="Z57" s="128">
        <f t="shared" si="25"/>
        <v>0</v>
      </c>
      <c r="AA57" s="128">
        <f t="shared" si="25"/>
        <v>0</v>
      </c>
      <c r="AB57" s="128">
        <f t="shared" si="25"/>
        <v>0</v>
      </c>
      <c r="AC57" s="128">
        <f t="shared" si="25"/>
        <v>0</v>
      </c>
      <c r="AD57" s="128">
        <f t="shared" si="25"/>
        <v>0</v>
      </c>
      <c r="AE57" s="128">
        <f t="shared" si="25"/>
        <v>0</v>
      </c>
      <c r="AF57" s="128">
        <f t="shared" si="25"/>
        <v>0</v>
      </c>
      <c r="AG57" s="128">
        <f t="shared" si="25"/>
        <v>0</v>
      </c>
      <c r="AH57" s="128">
        <f t="shared" si="25"/>
        <v>0</v>
      </c>
      <c r="AI57" s="128">
        <f t="shared" si="25"/>
        <v>0</v>
      </c>
      <c r="AJ57" s="128">
        <f t="shared" si="25"/>
        <v>0</v>
      </c>
      <c r="AK57" s="128">
        <f t="shared" si="25"/>
        <v>0</v>
      </c>
      <c r="AL57" s="128">
        <f t="shared" si="25"/>
        <v>0</v>
      </c>
      <c r="AM57" s="128">
        <f t="shared" si="25"/>
        <v>0</v>
      </c>
      <c r="AN57" s="128">
        <f t="shared" si="25"/>
        <v>0</v>
      </c>
      <c r="AO57" s="128">
        <f t="shared" si="25"/>
        <v>0</v>
      </c>
      <c r="AP57" s="128">
        <f t="shared" si="25"/>
        <v>0</v>
      </c>
      <c r="AQ57" s="128">
        <f t="shared" si="25"/>
        <v>0</v>
      </c>
    </row>
    <row r="58" spans="1:43" ht="20" customHeight="1" thickBot="1" x14ac:dyDescent="0.2">
      <c r="A58" s="240" t="s">
        <v>43</v>
      </c>
      <c r="B58" s="233"/>
      <c r="C58" s="233"/>
      <c r="D58" s="234"/>
      <c r="E58" s="76">
        <f>E56+E57</f>
        <v>-580</v>
      </c>
      <c r="F58" s="75">
        <f t="shared" ref="F58:AQ58" si="26">F56+F57</f>
        <v>-530</v>
      </c>
      <c r="G58" s="108">
        <f t="shared" si="26"/>
        <v>-240</v>
      </c>
      <c r="H58" s="123">
        <f t="shared" si="26"/>
        <v>-160</v>
      </c>
      <c r="I58" s="76">
        <f t="shared" si="26"/>
        <v>-60</v>
      </c>
      <c r="J58" s="75">
        <f t="shared" si="26"/>
        <v>40</v>
      </c>
      <c r="K58" s="75">
        <f t="shared" si="26"/>
        <v>40</v>
      </c>
      <c r="L58" s="75">
        <f t="shared" si="26"/>
        <v>40</v>
      </c>
      <c r="M58" s="75">
        <f t="shared" si="26"/>
        <v>40</v>
      </c>
      <c r="N58" s="75">
        <f t="shared" si="26"/>
        <v>40</v>
      </c>
      <c r="O58" s="75">
        <f t="shared" si="26"/>
        <v>40</v>
      </c>
      <c r="P58" s="75">
        <f t="shared" si="26"/>
        <v>40</v>
      </c>
      <c r="Q58" s="75">
        <f t="shared" si="26"/>
        <v>150</v>
      </c>
      <c r="R58" s="75">
        <f t="shared" si="26"/>
        <v>150</v>
      </c>
      <c r="S58" s="75">
        <f t="shared" si="26"/>
        <v>150</v>
      </c>
      <c r="T58" s="75">
        <f t="shared" si="26"/>
        <v>150</v>
      </c>
      <c r="U58" s="75">
        <f t="shared" si="26"/>
        <v>150</v>
      </c>
      <c r="V58" s="75">
        <f t="shared" si="26"/>
        <v>150</v>
      </c>
      <c r="W58" s="75">
        <f t="shared" si="26"/>
        <v>150</v>
      </c>
      <c r="X58" s="75">
        <f t="shared" si="26"/>
        <v>150</v>
      </c>
      <c r="Y58" s="75">
        <f t="shared" si="26"/>
        <v>370</v>
      </c>
      <c r="Z58" s="75">
        <f t="shared" si="26"/>
        <v>370</v>
      </c>
      <c r="AA58" s="75">
        <f t="shared" si="26"/>
        <v>105</v>
      </c>
      <c r="AB58" s="75">
        <f t="shared" si="26"/>
        <v>105</v>
      </c>
      <c r="AC58" s="75">
        <f t="shared" si="26"/>
        <v>105</v>
      </c>
      <c r="AD58" s="75">
        <f t="shared" si="26"/>
        <v>105</v>
      </c>
      <c r="AE58" s="75">
        <f t="shared" si="26"/>
        <v>105</v>
      </c>
      <c r="AF58" s="75">
        <f t="shared" si="26"/>
        <v>105</v>
      </c>
      <c r="AG58" s="75">
        <f t="shared" si="26"/>
        <v>315</v>
      </c>
      <c r="AH58" s="75">
        <f t="shared" si="26"/>
        <v>315</v>
      </c>
      <c r="AI58" s="75">
        <f t="shared" si="26"/>
        <v>315</v>
      </c>
      <c r="AJ58" s="75">
        <f t="shared" si="26"/>
        <v>315</v>
      </c>
      <c r="AK58" s="75">
        <f t="shared" si="26"/>
        <v>315</v>
      </c>
      <c r="AL58" s="75">
        <f t="shared" si="26"/>
        <v>315</v>
      </c>
      <c r="AM58" s="75">
        <f t="shared" si="26"/>
        <v>315</v>
      </c>
      <c r="AN58" s="75">
        <f t="shared" si="26"/>
        <v>315</v>
      </c>
      <c r="AO58" s="75">
        <f t="shared" si="26"/>
        <v>50</v>
      </c>
      <c r="AP58" s="75">
        <f t="shared" si="26"/>
        <v>50</v>
      </c>
      <c r="AQ58" s="75">
        <f t="shared" si="26"/>
        <v>50</v>
      </c>
    </row>
    <row r="59" spans="1:43" ht="17" customHeight="1" x14ac:dyDescent="0.15">
      <c r="A59" s="241" t="s">
        <v>16</v>
      </c>
      <c r="B59" s="228" t="s">
        <v>39</v>
      </c>
      <c r="C59" s="229"/>
      <c r="D59" s="54"/>
      <c r="E59" s="66"/>
      <c r="F59" s="62"/>
      <c r="G59" s="109"/>
      <c r="H59" s="124"/>
      <c r="I59" s="66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</row>
    <row r="60" spans="1:43" ht="17" customHeight="1" x14ac:dyDescent="0.15">
      <c r="A60" s="219"/>
      <c r="B60" s="230" t="s">
        <v>40</v>
      </c>
      <c r="C60" s="231"/>
      <c r="D60" s="55"/>
      <c r="E60" s="65"/>
      <c r="F60" s="61"/>
      <c r="G60" s="107"/>
      <c r="H60" s="122"/>
      <c r="I60" s="65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1:43" ht="17" customHeight="1" x14ac:dyDescent="0.15">
      <c r="A61" s="219"/>
      <c r="B61" s="230" t="s">
        <v>38</v>
      </c>
      <c r="C61" s="231"/>
      <c r="D61" s="53"/>
      <c r="E61" s="64"/>
      <c r="F61" s="60"/>
      <c r="G61" s="105"/>
      <c r="H61" s="120"/>
      <c r="I61" s="64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  <row r="62" spans="1:43" ht="17" customHeight="1" x14ac:dyDescent="0.15">
      <c r="A62" s="219"/>
      <c r="B62" s="230" t="s">
        <v>98</v>
      </c>
      <c r="C62" s="231"/>
      <c r="D62" s="173"/>
      <c r="E62" s="64"/>
      <c r="F62" s="60"/>
      <c r="G62" s="105"/>
      <c r="H62" s="120"/>
      <c r="I62" s="64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1:43" ht="17" customHeight="1" x14ac:dyDescent="0.15">
      <c r="A63" s="219"/>
      <c r="B63" s="230" t="s">
        <v>19</v>
      </c>
      <c r="C63" s="231"/>
      <c r="D63" s="55"/>
      <c r="E63" s="65"/>
      <c r="F63" s="61">
        <v>1000</v>
      </c>
      <c r="G63" s="107"/>
      <c r="H63" s="122"/>
      <c r="I63" s="65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1:43" ht="17" customHeight="1" x14ac:dyDescent="0.15">
      <c r="A64" s="219"/>
      <c r="B64" s="230" t="s">
        <v>42</v>
      </c>
      <c r="C64" s="231"/>
      <c r="D64" s="53"/>
      <c r="E64" s="64"/>
      <c r="F64" s="60"/>
      <c r="G64" s="105"/>
      <c r="H64" s="120"/>
      <c r="I64" s="64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</row>
    <row r="65" spans="1:43" ht="17" customHeight="1" x14ac:dyDescent="0.15">
      <c r="A65" s="219"/>
      <c r="B65" s="212" t="s">
        <v>69</v>
      </c>
      <c r="C65" s="213"/>
      <c r="D65" s="81"/>
      <c r="E65" s="92" t="str">
        <f t="shared" ref="E65:AQ65" si="27">IF(E19="融資月",$C$10," " )</f>
        <v xml:space="preserve"> </v>
      </c>
      <c r="F65" s="92" t="str">
        <f t="shared" si="27"/>
        <v xml:space="preserve"> </v>
      </c>
      <c r="G65" s="110" t="str">
        <f t="shared" si="27"/>
        <v xml:space="preserve"> </v>
      </c>
      <c r="H65" s="125" t="str">
        <f t="shared" si="27"/>
        <v xml:space="preserve"> </v>
      </c>
      <c r="I65" s="112" t="str">
        <f t="shared" si="27"/>
        <v xml:space="preserve"> </v>
      </c>
      <c r="J65" s="92" t="str">
        <f t="shared" si="27"/>
        <v xml:space="preserve"> </v>
      </c>
      <c r="K65" s="92">
        <f t="shared" si="27"/>
        <v>3000</v>
      </c>
      <c r="L65" s="92" t="str">
        <f t="shared" si="27"/>
        <v xml:space="preserve"> </v>
      </c>
      <c r="M65" s="92" t="str">
        <f t="shared" si="27"/>
        <v xml:space="preserve"> </v>
      </c>
      <c r="N65" s="92" t="str">
        <f t="shared" si="27"/>
        <v xml:space="preserve"> </v>
      </c>
      <c r="O65" s="92" t="str">
        <f t="shared" si="27"/>
        <v xml:space="preserve"> </v>
      </c>
      <c r="P65" s="92" t="str">
        <f t="shared" si="27"/>
        <v xml:space="preserve"> </v>
      </c>
      <c r="Q65" s="92" t="str">
        <f t="shared" si="27"/>
        <v xml:space="preserve"> </v>
      </c>
      <c r="R65" s="92" t="str">
        <f t="shared" si="27"/>
        <v xml:space="preserve"> </v>
      </c>
      <c r="S65" s="92" t="str">
        <f t="shared" si="27"/>
        <v xml:space="preserve"> </v>
      </c>
      <c r="T65" s="92" t="str">
        <f t="shared" si="27"/>
        <v xml:space="preserve"> </v>
      </c>
      <c r="U65" s="92" t="str">
        <f t="shared" si="27"/>
        <v xml:space="preserve"> </v>
      </c>
      <c r="V65" s="92" t="str">
        <f t="shared" si="27"/>
        <v xml:space="preserve"> </v>
      </c>
      <c r="W65" s="92" t="str">
        <f t="shared" si="27"/>
        <v xml:space="preserve"> </v>
      </c>
      <c r="X65" s="92" t="str">
        <f t="shared" si="27"/>
        <v xml:space="preserve"> </v>
      </c>
      <c r="Y65" s="92" t="str">
        <f t="shared" si="27"/>
        <v xml:space="preserve"> </v>
      </c>
      <c r="Z65" s="92" t="str">
        <f t="shared" si="27"/>
        <v xml:space="preserve"> </v>
      </c>
      <c r="AA65" s="92" t="str">
        <f t="shared" si="27"/>
        <v xml:space="preserve"> </v>
      </c>
      <c r="AB65" s="92" t="str">
        <f t="shared" si="27"/>
        <v xml:space="preserve"> </v>
      </c>
      <c r="AC65" s="92" t="str">
        <f t="shared" si="27"/>
        <v xml:space="preserve"> </v>
      </c>
      <c r="AD65" s="92" t="str">
        <f t="shared" si="27"/>
        <v xml:space="preserve"> </v>
      </c>
      <c r="AE65" s="92" t="str">
        <f t="shared" si="27"/>
        <v xml:space="preserve"> </v>
      </c>
      <c r="AF65" s="92" t="str">
        <f t="shared" si="27"/>
        <v xml:space="preserve"> </v>
      </c>
      <c r="AG65" s="92" t="str">
        <f t="shared" si="27"/>
        <v xml:space="preserve"> </v>
      </c>
      <c r="AH65" s="92" t="str">
        <f t="shared" si="27"/>
        <v xml:space="preserve"> </v>
      </c>
      <c r="AI65" s="92" t="str">
        <f t="shared" si="27"/>
        <v xml:space="preserve"> </v>
      </c>
      <c r="AJ65" s="92" t="str">
        <f t="shared" si="27"/>
        <v xml:space="preserve"> </v>
      </c>
      <c r="AK65" s="92" t="str">
        <f t="shared" si="27"/>
        <v xml:space="preserve"> </v>
      </c>
      <c r="AL65" s="92" t="str">
        <f t="shared" si="27"/>
        <v xml:space="preserve"> </v>
      </c>
      <c r="AM65" s="92" t="str">
        <f t="shared" si="27"/>
        <v xml:space="preserve"> </v>
      </c>
      <c r="AN65" s="92" t="str">
        <f t="shared" si="27"/>
        <v xml:space="preserve"> </v>
      </c>
      <c r="AO65" s="92" t="str">
        <f t="shared" si="27"/>
        <v xml:space="preserve"> </v>
      </c>
      <c r="AP65" s="92" t="str">
        <f t="shared" si="27"/>
        <v xml:space="preserve"> </v>
      </c>
      <c r="AQ65" s="92" t="str">
        <f t="shared" si="27"/>
        <v xml:space="preserve"> </v>
      </c>
    </row>
    <row r="66" spans="1:43" ht="17" customHeight="1" thickBot="1" x14ac:dyDescent="0.2">
      <c r="A66" s="220"/>
      <c r="B66" s="93" t="s">
        <v>67</v>
      </c>
      <c r="C66" s="93"/>
      <c r="D66" s="94"/>
      <c r="E66" s="68">
        <f>SUM(E59:E65)</f>
        <v>0</v>
      </c>
      <c r="F66" s="69">
        <f t="shared" ref="F66:L66" si="28">SUM(F59:F65)</f>
        <v>1000</v>
      </c>
      <c r="G66" s="103">
        <f t="shared" si="28"/>
        <v>0</v>
      </c>
      <c r="H66" s="118">
        <f t="shared" si="28"/>
        <v>0</v>
      </c>
      <c r="I66" s="68">
        <f t="shared" si="28"/>
        <v>0</v>
      </c>
      <c r="J66" s="69">
        <f t="shared" si="28"/>
        <v>0</v>
      </c>
      <c r="K66" s="69">
        <f t="shared" si="28"/>
        <v>3000</v>
      </c>
      <c r="L66" s="69">
        <f t="shared" si="28"/>
        <v>0</v>
      </c>
      <c r="M66" s="69">
        <f t="shared" ref="M66:AQ66" si="29">SUM(M59:M65)</f>
        <v>0</v>
      </c>
      <c r="N66" s="69">
        <f t="shared" si="29"/>
        <v>0</v>
      </c>
      <c r="O66" s="69">
        <f t="shared" si="29"/>
        <v>0</v>
      </c>
      <c r="P66" s="69">
        <f t="shared" si="29"/>
        <v>0</v>
      </c>
      <c r="Q66" s="69">
        <f t="shared" si="29"/>
        <v>0</v>
      </c>
      <c r="R66" s="69">
        <f t="shared" si="29"/>
        <v>0</v>
      </c>
      <c r="S66" s="69">
        <f t="shared" si="29"/>
        <v>0</v>
      </c>
      <c r="T66" s="69">
        <f t="shared" si="29"/>
        <v>0</v>
      </c>
      <c r="U66" s="69">
        <f t="shared" si="29"/>
        <v>0</v>
      </c>
      <c r="V66" s="69">
        <f t="shared" si="29"/>
        <v>0</v>
      </c>
      <c r="W66" s="69">
        <f t="shared" si="29"/>
        <v>0</v>
      </c>
      <c r="X66" s="69">
        <f t="shared" si="29"/>
        <v>0</v>
      </c>
      <c r="Y66" s="69">
        <f t="shared" si="29"/>
        <v>0</v>
      </c>
      <c r="Z66" s="69">
        <f t="shared" si="29"/>
        <v>0</v>
      </c>
      <c r="AA66" s="69">
        <f t="shared" si="29"/>
        <v>0</v>
      </c>
      <c r="AB66" s="69">
        <f t="shared" si="29"/>
        <v>0</v>
      </c>
      <c r="AC66" s="69">
        <f t="shared" si="29"/>
        <v>0</v>
      </c>
      <c r="AD66" s="69">
        <f t="shared" si="29"/>
        <v>0</v>
      </c>
      <c r="AE66" s="69">
        <f t="shared" si="29"/>
        <v>0</v>
      </c>
      <c r="AF66" s="69">
        <f t="shared" si="29"/>
        <v>0</v>
      </c>
      <c r="AG66" s="69">
        <f t="shared" si="29"/>
        <v>0</v>
      </c>
      <c r="AH66" s="69">
        <f t="shared" si="29"/>
        <v>0</v>
      </c>
      <c r="AI66" s="69">
        <f t="shared" si="29"/>
        <v>0</v>
      </c>
      <c r="AJ66" s="69">
        <f t="shared" si="29"/>
        <v>0</v>
      </c>
      <c r="AK66" s="69">
        <f t="shared" si="29"/>
        <v>0</v>
      </c>
      <c r="AL66" s="69">
        <f t="shared" si="29"/>
        <v>0</v>
      </c>
      <c r="AM66" s="69">
        <f t="shared" si="29"/>
        <v>0</v>
      </c>
      <c r="AN66" s="69">
        <f t="shared" si="29"/>
        <v>0</v>
      </c>
      <c r="AO66" s="69">
        <f t="shared" si="29"/>
        <v>0</v>
      </c>
      <c r="AP66" s="69">
        <f t="shared" si="29"/>
        <v>0</v>
      </c>
      <c r="AQ66" s="69">
        <f t="shared" si="29"/>
        <v>0</v>
      </c>
    </row>
    <row r="67" spans="1:43" ht="17" customHeight="1" x14ac:dyDescent="0.15">
      <c r="A67" s="219" t="s">
        <v>13</v>
      </c>
      <c r="B67" s="228" t="s">
        <v>14</v>
      </c>
      <c r="C67" s="229"/>
      <c r="D67" s="56"/>
      <c r="E67" s="63"/>
      <c r="F67" s="59"/>
      <c r="G67" s="104">
        <v>100</v>
      </c>
      <c r="H67" s="119">
        <v>100</v>
      </c>
      <c r="I67" s="63">
        <v>100</v>
      </c>
      <c r="J67" s="84">
        <v>100</v>
      </c>
      <c r="K67" s="84">
        <v>100</v>
      </c>
      <c r="L67" s="84">
        <v>100</v>
      </c>
      <c r="M67" s="84">
        <v>100</v>
      </c>
      <c r="N67" s="84">
        <v>100</v>
      </c>
      <c r="O67" s="84">
        <v>100</v>
      </c>
      <c r="P67" s="84">
        <v>100</v>
      </c>
      <c r="Q67" s="59"/>
      <c r="R67" s="84"/>
      <c r="S67" s="59"/>
      <c r="T67" s="84"/>
      <c r="U67" s="84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</row>
    <row r="68" spans="1:43" ht="17" customHeight="1" x14ac:dyDescent="0.15">
      <c r="A68" s="219"/>
      <c r="B68" s="230" t="s">
        <v>32</v>
      </c>
      <c r="C68" s="231"/>
      <c r="D68" s="53"/>
      <c r="E68" s="64"/>
      <c r="F68" s="60"/>
      <c r="G68" s="105">
        <v>3</v>
      </c>
      <c r="H68" s="120">
        <v>3</v>
      </c>
      <c r="I68" s="113">
        <v>3</v>
      </c>
      <c r="J68" s="85">
        <v>3</v>
      </c>
      <c r="K68" s="85">
        <v>3</v>
      </c>
      <c r="L68" s="85">
        <v>3</v>
      </c>
      <c r="M68" s="85">
        <v>3</v>
      </c>
      <c r="N68" s="85">
        <v>3</v>
      </c>
      <c r="O68" s="85">
        <v>3</v>
      </c>
      <c r="P68" s="85">
        <v>3</v>
      </c>
      <c r="Q68" s="85"/>
      <c r="R68" s="85"/>
      <c r="S68" s="85"/>
      <c r="T68" s="85"/>
      <c r="U68" s="85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</row>
    <row r="69" spans="1:43" ht="17" customHeight="1" x14ac:dyDescent="0.15">
      <c r="A69" s="219"/>
      <c r="B69" s="6"/>
      <c r="C69" s="5"/>
      <c r="D69" s="53"/>
      <c r="E69" s="64"/>
      <c r="F69" s="60"/>
      <c r="G69" s="105"/>
      <c r="H69" s="120"/>
      <c r="I69" s="64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</row>
    <row r="70" spans="1:43" ht="17" customHeight="1" x14ac:dyDescent="0.15">
      <c r="A70" s="219"/>
      <c r="B70" s="212" t="s">
        <v>53</v>
      </c>
      <c r="C70" s="213"/>
      <c r="D70" s="81"/>
      <c r="E70" s="95"/>
      <c r="F70" s="96"/>
      <c r="G70" s="111"/>
      <c r="H70" s="126"/>
      <c r="I70" s="96">
        <f>IF(AND(H65=" ",H70=0),0,IF(AND(H65&gt;0,H70=0),$C$10/$C$11,IF(AND((SUM(H$70:$I70)+H70)&gt;$C$10,H65=" ",H70&gt;0),0,H70)))</f>
        <v>0</v>
      </c>
      <c r="J70" s="96">
        <f>IF(AND(I65=" ",I70=0),0,IF(AND(I65&gt;0,I70=0),$C$10/$C$11,IF(AND((SUM($I$70:I70)+I70)&gt;$C$10,I65=" ",I70&gt;0),0,I70)))</f>
        <v>0</v>
      </c>
      <c r="K70" s="96">
        <f>IF(AND(J65=" ",J70=0),0,IF(AND(J65&gt;0,J70=0),$C$10/$C$11,IF(AND((SUM($I$70:J70)+J70)&gt;$C$10,J65=" ",J70&gt;0),0,J70)))</f>
        <v>0</v>
      </c>
      <c r="L70" s="96">
        <f>IF(AND(K65=" ",K70=0),0,IF(AND(K65&gt;0,K70=0),$C$10/$C$11,IF(AND((SUM($I$70:K70)+K70)&gt;$C$10,K65=" ",K70&gt;0),0,K70)))</f>
        <v>125</v>
      </c>
      <c r="M70" s="96">
        <f>IF(AND(L65=" ",L70=0),0,IF(AND(L65&gt;0,L70=0),$C$10/$C$11,IF(AND((SUM($I$70:L70)+L70)&gt;$C$10,L65=" ",L70&gt;0),0,L70)))</f>
        <v>125</v>
      </c>
      <c r="N70" s="96">
        <f>IF(AND(M65=" ",M70=0),0,IF(AND(M65&gt;0,M70=0),$C$10/$C$11,IF(AND((SUM($I$70:M70)+M70)&gt;$C$10,M65=" ",M70&gt;0),0,M70)))</f>
        <v>125</v>
      </c>
      <c r="O70" s="96">
        <f>IF(AND(N65=" ",N70=0),0,IF(AND(N65&gt;0,N70=0),$C$10/$C$11,IF(AND((SUM($I$70:N70)+N70)&gt;$C$10,N65=" ",N70&gt;0),0,N70)))</f>
        <v>125</v>
      </c>
      <c r="P70" s="96">
        <f>IF(AND(O65=" ",O70=0),0,IF(AND(O65&gt;0,O70=0),$C$10/$C$11,IF(AND((SUM($I$70:O70)+O70)&gt;$C$10,O65=" ",O70&gt;0),0,O70)))</f>
        <v>125</v>
      </c>
      <c r="Q70" s="96">
        <f>IF(AND(P65=" ",P70=0),0,IF(AND(P65&gt;0,P70=0),$C$10/$C$11,IF(AND((SUM($I$70:P70)+P70)&gt;$C$10,P65=" ",P70&gt;0),0,P70)))</f>
        <v>125</v>
      </c>
      <c r="R70" s="96">
        <f>IF(AND(Q65=" ",Q70=0),0,IF(AND(Q65&gt;0,Q70=0),$C$10/$C$11,IF(AND((SUM($I$70:Q70)+Q70)&gt;$C$10,Q65=" ",Q70&gt;0),0,Q70)))</f>
        <v>125</v>
      </c>
      <c r="S70" s="96">
        <f>IF(AND(R65=" ",R70=0),0,IF(AND(R65&gt;0,R70=0),$C$10/$C$11,IF(AND((SUM($I$70:R70)+R70)&gt;$C$10,R65=" ",R70&gt;0),0,R70)))</f>
        <v>125</v>
      </c>
      <c r="T70" s="96">
        <f>IF(AND(S65=" ",S70=0),0,IF(AND(S65&gt;0,S70=0),$C$10/$C$11,IF(AND((SUM($I$70:S70)+S70)&gt;$C$10,S65=" ",S70&gt;0),0,S70)))</f>
        <v>125</v>
      </c>
      <c r="U70" s="96">
        <f>IF(AND(T65=" ",T70=0),0,IF(AND(T65&gt;0,T70=0),$C$10/$C$11,IF(AND((SUM($I$70:T70)+T70)&gt;$C$10,T65=" ",T70&gt;0),0,T70)))</f>
        <v>125</v>
      </c>
      <c r="V70" s="96">
        <f>IF(AND(U65=" ",U70=0),0,IF(AND(U65&gt;0,U70=0),$C$10/$C$11,IF(AND((SUM($I$70:U70)+U70)&gt;$C$10,U65=" ",U70&gt;0),0,U70)))</f>
        <v>125</v>
      </c>
      <c r="W70" s="96">
        <f>IF(AND(V65=" ",V70=0),0,IF(AND(V65&gt;0,V70=0),$C$10/$C$11,IF(AND((SUM($I$70:V70)+V70)&gt;$C$10,V65=" ",V70&gt;0),0,V70)))</f>
        <v>125</v>
      </c>
      <c r="X70" s="96">
        <f>IF(AND(W65=" ",W70=0),0,IF(AND(W65&gt;0,W70=0),$C$10/$C$11,IF(AND((SUM($I$70:W70)+W70)&gt;$C$10,W65=" ",W70&gt;0),0,W70)))</f>
        <v>125</v>
      </c>
      <c r="Y70" s="96">
        <f>IF(AND(X65=" ",X70=0),0,IF(AND(X65&gt;0,X70=0),$C$10/$C$11,IF(AND((SUM($I$70:X70)+X70)&gt;$C$10,X65=" ",X70&gt;0),0,X70)))</f>
        <v>125</v>
      </c>
      <c r="Z70" s="96">
        <f>IF(AND(Y65=" ",Y70=0),0,IF(AND(Y65&gt;0,Y70=0),$C$10/$C$11,IF(AND((SUM($I$70:Y70)+Y70)&gt;$C$10,Y65=" ",Y70&gt;0),0,Y70)))</f>
        <v>125</v>
      </c>
      <c r="AA70" s="96">
        <f>IF(AND(Z65=" ",Z70=0),0,IF(AND(Z65&gt;0,Z70=0),$C$10/$C$11,IF(AND((SUM($I$70:Z70)+Z70)&gt;$C$10,Z65=" ",Z70&gt;0),0,Z70)))</f>
        <v>125</v>
      </c>
      <c r="AB70" s="96">
        <f>IF(AND(AA65=" ",AA70=0),0,IF(AND(AA65&gt;0,AA70=0),$C$10/$C$11,IF(AND((SUM($I$70:AA70)+AA70)&gt;$C$10,AA65=" ",AA70&gt;0),0,AA70)))</f>
        <v>125</v>
      </c>
      <c r="AC70" s="96">
        <f>IF(AND(AB65=" ",AB70=0),0,IF(AND(AB65&gt;0,AB70=0),$C$10/$C$11,IF(AND((SUM($I$70:AB70)+AB70)&gt;$C$10,AB65=" ",AB70&gt;0),0,AB70)))</f>
        <v>125</v>
      </c>
      <c r="AD70" s="96">
        <f>IF(AND(AC65=" ",AC70=0),0,IF(AND(AC65&gt;0,AC70=0),$C$10/$C$11,IF(AND((SUM($I$70:AC70)+AC70)&gt;$C$10,AC65=" ",AC70&gt;0),0,AC70)))</f>
        <v>125</v>
      </c>
      <c r="AE70" s="96">
        <f>IF(AND(AD65=" ",AD70=0),0,IF(AND(AD65&gt;0,AD70=0),$C$10/$C$11,IF(AND((SUM($I$70:AD70)+AD70)&gt;$C$10,AD65=" ",AD70&gt;0),0,AD70)))</f>
        <v>125</v>
      </c>
      <c r="AF70" s="96">
        <f>IF(AND(AE65=" ",AE70=0),0,IF(AND(AE65&gt;0,AE70=0),$C$10/$C$11,IF(AND((SUM($I$70:AE70)+AE70)&gt;$C$10,AE65=" ",AE70&gt;0),0,AE70)))</f>
        <v>125</v>
      </c>
      <c r="AG70" s="96">
        <f>IF(AND(AF65=" ",AF70=0),0,IF(AND(AF65&gt;0,AF70=0),$C$10/$C$11,IF(AND((SUM($I$70:AF70)+AF70)&gt;$C$10,AF65=" ",AF70&gt;0),0,AF70)))</f>
        <v>125</v>
      </c>
      <c r="AH70" s="96">
        <f>IF(AND(AG65=" ",AG70=0),0,IF(AND(AG65&gt;0,AG70=0),$C$10/$C$11,IF(AND((SUM($I$70:AG70)+AG70)&gt;$C$10,AG65=" ",AG70&gt;0),0,AG70)))</f>
        <v>125</v>
      </c>
      <c r="AI70" s="96">
        <f>IF(AND(AH65=" ",AH70=0),0,IF(AND(AH65&gt;0,AH70=0),$C$10/$C$11,IF(AND((SUM($I$70:AH70)+AH70)&gt;$C$10,AH65=" ",AH70&gt;0),0,AH70)))</f>
        <v>125</v>
      </c>
      <c r="AJ70" s="96">
        <f>IF(AND(AI65=" ",AI70=0),0,IF(AND(AI65&gt;0,AI70=0),$C$10/$C$11,IF(AND((SUM($I$70:AI70)+AI70)&gt;$C$10,AI65=" ",AI70&gt;0),0,AI70)))</f>
        <v>0</v>
      </c>
      <c r="AK70" s="96">
        <f>IF(AND(AJ65=" ",AJ70=0),0,IF(AND(AJ65&gt;0,AJ70=0),$C$10/$C$11,IF(AND((SUM($I$70:AJ70)+AJ70)&gt;$C$10,AJ65=" ",AJ70&gt;0),0,AJ70)))</f>
        <v>0</v>
      </c>
      <c r="AL70" s="96">
        <f>IF(AND(AK65=" ",AK70=0),0,IF(AND(AK65&gt;0,AK70=0),$C$10/$C$11,IF(AND((SUM($I$70:AK70)+AK70)&gt;$C$10,AK65=" ",AK70&gt;0),0,AK70)))</f>
        <v>0</v>
      </c>
      <c r="AM70" s="96">
        <f>IF(AND(AL65=" ",AL70=0),0,IF(AND(AL65&gt;0,AL70=0),$C$10/$C$11,IF(AND((SUM($I$70:AL70)+AL70)&gt;$C$10,AL65=" ",AL70&gt;0),0,AL70)))</f>
        <v>0</v>
      </c>
      <c r="AN70" s="96">
        <f>IF(AND(AM65=" ",AM70=0),0,IF(AND(AM65&gt;0,AM70=0),$C$10/$C$11,IF(AND((SUM($I$70:AM70)+AM70)&gt;$C$10,AM65=" ",AM70&gt;0),0,AM70)))</f>
        <v>0</v>
      </c>
      <c r="AO70" s="96">
        <f>IF(AND(AN65=" ",AN70=0),0,IF(AND(AN65&gt;0,AN70=0),$C$10/$C$11,IF(AND((SUM($I$70:AN70)+AN70)&gt;$C$10,AN65=" ",AN70&gt;0),0,AN70)))</f>
        <v>0</v>
      </c>
      <c r="AP70" s="96">
        <f>IF(AND(AO65=" ",AO70=0),0,IF(AND(AO65&gt;0,AO70=0),$C$10/$C$11,IF(AND((SUM($I$70:AO70)+AO70)&gt;$C$10,AO65=" ",AO70&gt;0),0,AO70)))</f>
        <v>0</v>
      </c>
      <c r="AQ70" s="96">
        <f>IF(AND(AP65=" ",AP70=0),0,IF(AND(AP65&gt;0,AP70=0),$C$10/$C$11,IF(AND((SUM($I$70:AP70)+AP70)&gt;$C$10,AP65=" ",AP70&gt;0),0,AP70)))</f>
        <v>0</v>
      </c>
    </row>
    <row r="71" spans="1:43" ht="17" customHeight="1" thickBot="1" x14ac:dyDescent="0.2">
      <c r="A71" s="220"/>
      <c r="B71" s="93" t="s">
        <v>68</v>
      </c>
      <c r="C71" s="93"/>
      <c r="D71" s="94"/>
      <c r="E71" s="68">
        <f>SUM(E67:E70)</f>
        <v>0</v>
      </c>
      <c r="F71" s="69">
        <f>SUM(F67:F70)</f>
        <v>0</v>
      </c>
      <c r="G71" s="103">
        <f t="shared" ref="G71:I71" si="30">SUM(G67:G70)</f>
        <v>103</v>
      </c>
      <c r="H71" s="118">
        <f t="shared" si="30"/>
        <v>103</v>
      </c>
      <c r="I71" s="68">
        <f t="shared" si="30"/>
        <v>103</v>
      </c>
      <c r="J71" s="69">
        <f t="shared" ref="J71" si="31">SUM(J67:J70)</f>
        <v>103</v>
      </c>
      <c r="K71" s="69">
        <f t="shared" ref="K71" si="32">SUM(K67:K70)</f>
        <v>103</v>
      </c>
      <c r="L71" s="69">
        <f t="shared" ref="L71:M71" si="33">SUM(L67:L70)</f>
        <v>228</v>
      </c>
      <c r="M71" s="69">
        <f t="shared" si="33"/>
        <v>228</v>
      </c>
      <c r="N71" s="69">
        <f t="shared" ref="N71" si="34">SUM(N67:N70)</f>
        <v>228</v>
      </c>
      <c r="O71" s="69">
        <f t="shared" ref="O71" si="35">SUM(O67:O70)</f>
        <v>228</v>
      </c>
      <c r="P71" s="69">
        <f t="shared" ref="P71:Q71" si="36">SUM(P67:P70)</f>
        <v>228</v>
      </c>
      <c r="Q71" s="69">
        <f t="shared" si="36"/>
        <v>125</v>
      </c>
      <c r="R71" s="69">
        <f t="shared" ref="R71" si="37">SUM(R67:R70)</f>
        <v>125</v>
      </c>
      <c r="S71" s="69">
        <f t="shared" ref="S71:AQ71" si="38">SUM(S67:S70)</f>
        <v>125</v>
      </c>
      <c r="T71" s="69">
        <f t="shared" si="38"/>
        <v>125</v>
      </c>
      <c r="U71" s="69">
        <f t="shared" si="38"/>
        <v>125</v>
      </c>
      <c r="V71" s="69">
        <f t="shared" si="38"/>
        <v>125</v>
      </c>
      <c r="W71" s="69">
        <f t="shared" si="38"/>
        <v>125</v>
      </c>
      <c r="X71" s="69">
        <f t="shared" si="38"/>
        <v>125</v>
      </c>
      <c r="Y71" s="69">
        <f t="shared" si="38"/>
        <v>125</v>
      </c>
      <c r="Z71" s="69">
        <f t="shared" si="38"/>
        <v>125</v>
      </c>
      <c r="AA71" s="69">
        <f t="shared" si="38"/>
        <v>125</v>
      </c>
      <c r="AB71" s="69">
        <f t="shared" si="38"/>
        <v>125</v>
      </c>
      <c r="AC71" s="69">
        <f t="shared" si="38"/>
        <v>125</v>
      </c>
      <c r="AD71" s="69">
        <f t="shared" si="38"/>
        <v>125</v>
      </c>
      <c r="AE71" s="69">
        <f t="shared" si="38"/>
        <v>125</v>
      </c>
      <c r="AF71" s="69">
        <f t="shared" si="38"/>
        <v>125</v>
      </c>
      <c r="AG71" s="69">
        <f t="shared" si="38"/>
        <v>125</v>
      </c>
      <c r="AH71" s="69">
        <f t="shared" si="38"/>
        <v>125</v>
      </c>
      <c r="AI71" s="69">
        <f t="shared" si="38"/>
        <v>125</v>
      </c>
      <c r="AJ71" s="69">
        <f t="shared" si="38"/>
        <v>0</v>
      </c>
      <c r="AK71" s="69">
        <f t="shared" si="38"/>
        <v>0</v>
      </c>
      <c r="AL71" s="69">
        <f t="shared" si="38"/>
        <v>0</v>
      </c>
      <c r="AM71" s="69">
        <f t="shared" si="38"/>
        <v>0</v>
      </c>
      <c r="AN71" s="69">
        <f t="shared" si="38"/>
        <v>0</v>
      </c>
      <c r="AO71" s="69">
        <f t="shared" si="38"/>
        <v>0</v>
      </c>
      <c r="AP71" s="69">
        <f t="shared" si="38"/>
        <v>0</v>
      </c>
      <c r="AQ71" s="69">
        <f t="shared" si="38"/>
        <v>0</v>
      </c>
    </row>
    <row r="72" spans="1:43" ht="20" customHeight="1" thickBot="1" x14ac:dyDescent="0.2">
      <c r="A72" s="232" t="s">
        <v>94</v>
      </c>
      <c r="B72" s="233"/>
      <c r="C72" s="233"/>
      <c r="D72" s="234"/>
      <c r="E72" s="77">
        <f>E58+E66-E71</f>
        <v>-580</v>
      </c>
      <c r="F72" s="78">
        <f>F58+F66-F71</f>
        <v>470</v>
      </c>
      <c r="G72" s="78">
        <f t="shared" ref="G72:J72" si="39">G58+G66-G71</f>
        <v>-343</v>
      </c>
      <c r="H72" s="123">
        <f t="shared" si="39"/>
        <v>-263</v>
      </c>
      <c r="I72" s="78">
        <f t="shared" si="39"/>
        <v>-163</v>
      </c>
      <c r="J72" s="78">
        <f t="shared" si="39"/>
        <v>-63</v>
      </c>
      <c r="K72" s="78">
        <f t="shared" ref="K72" si="40">K58+K66-K71</f>
        <v>2937</v>
      </c>
      <c r="L72" s="78">
        <f t="shared" ref="L72" si="41">L58+L66-L71</f>
        <v>-188</v>
      </c>
      <c r="M72" s="78">
        <f t="shared" ref="M72" si="42">M58+M66-M71</f>
        <v>-188</v>
      </c>
      <c r="N72" s="78">
        <f t="shared" ref="N72" si="43">N58+N66-N71</f>
        <v>-188</v>
      </c>
      <c r="O72" s="78">
        <f t="shared" ref="O72" si="44">O58+O66-O71</f>
        <v>-188</v>
      </c>
      <c r="P72" s="78">
        <f t="shared" ref="P72" si="45">P58+P66-P71</f>
        <v>-188</v>
      </c>
      <c r="Q72" s="78">
        <f t="shared" ref="Q72" si="46">Q58+Q66-Q71</f>
        <v>25</v>
      </c>
      <c r="R72" s="78">
        <f t="shared" ref="R72" si="47">R58+R66-R71</f>
        <v>25</v>
      </c>
      <c r="S72" s="78">
        <f t="shared" ref="S72" si="48">S58+S66-S71</f>
        <v>25</v>
      </c>
      <c r="T72" s="78">
        <f t="shared" ref="T72" si="49">T58+T66-T71</f>
        <v>25</v>
      </c>
      <c r="U72" s="78">
        <f t="shared" ref="U72" si="50">U58+U66-U71</f>
        <v>25</v>
      </c>
      <c r="V72" s="78">
        <f t="shared" ref="V72" si="51">V58+V66-V71</f>
        <v>25</v>
      </c>
      <c r="W72" s="78">
        <f t="shared" ref="W72" si="52">W58+W66-W71</f>
        <v>25</v>
      </c>
      <c r="X72" s="78">
        <f t="shared" ref="X72" si="53">X58+X66-X71</f>
        <v>25</v>
      </c>
      <c r="Y72" s="78">
        <f t="shared" ref="Y72" si="54">Y58+Y66-Y71</f>
        <v>245</v>
      </c>
      <c r="Z72" s="78">
        <f t="shared" ref="Z72" si="55">Z58+Z66-Z71</f>
        <v>245</v>
      </c>
      <c r="AA72" s="78">
        <f t="shared" ref="AA72" si="56">AA58+AA66-AA71</f>
        <v>-20</v>
      </c>
      <c r="AB72" s="78">
        <f t="shared" ref="AB72" si="57">AB58+AB66-AB71</f>
        <v>-20</v>
      </c>
      <c r="AC72" s="78">
        <f t="shared" ref="AC72" si="58">AC58+AC66-AC71</f>
        <v>-20</v>
      </c>
      <c r="AD72" s="78">
        <f t="shared" ref="AD72" si="59">AD58+AD66-AD71</f>
        <v>-20</v>
      </c>
      <c r="AE72" s="78">
        <f t="shared" ref="AE72" si="60">AE58+AE66-AE71</f>
        <v>-20</v>
      </c>
      <c r="AF72" s="78">
        <f t="shared" ref="AF72" si="61">AF58+AF66-AF71</f>
        <v>-20</v>
      </c>
      <c r="AG72" s="78">
        <f t="shared" ref="AG72" si="62">AG58+AG66-AG71</f>
        <v>190</v>
      </c>
      <c r="AH72" s="78">
        <f t="shared" ref="AH72" si="63">AH58+AH66-AH71</f>
        <v>190</v>
      </c>
      <c r="AI72" s="78">
        <f t="shared" ref="AI72" si="64">AI58+AI66-AI71</f>
        <v>190</v>
      </c>
      <c r="AJ72" s="78">
        <f t="shared" ref="AJ72" si="65">AJ58+AJ66-AJ71</f>
        <v>315</v>
      </c>
      <c r="AK72" s="78">
        <f t="shared" ref="AK72" si="66">AK58+AK66-AK71</f>
        <v>315</v>
      </c>
      <c r="AL72" s="78">
        <f t="shared" ref="AL72" si="67">AL58+AL66-AL71</f>
        <v>315</v>
      </c>
      <c r="AM72" s="78">
        <f t="shared" ref="AM72" si="68">AM58+AM66-AM71</f>
        <v>315</v>
      </c>
      <c r="AN72" s="78">
        <f t="shared" ref="AN72" si="69">AN58+AN66-AN71</f>
        <v>315</v>
      </c>
      <c r="AO72" s="78">
        <f t="shared" ref="AO72" si="70">AO58+AO66-AO71</f>
        <v>50</v>
      </c>
      <c r="AP72" s="78">
        <f t="shared" ref="AP72" si="71">AP58+AP66-AP71</f>
        <v>50</v>
      </c>
      <c r="AQ72" s="78">
        <f t="shared" ref="AQ72" si="72">AQ58+AQ66-AQ71</f>
        <v>50</v>
      </c>
    </row>
    <row r="73" spans="1:43" ht="19" customHeight="1" thickBot="1" x14ac:dyDescent="0.2">
      <c r="A73" s="194" t="s">
        <v>0</v>
      </c>
      <c r="B73" s="195"/>
      <c r="C73" s="195"/>
      <c r="D73" s="196"/>
      <c r="E73" s="189">
        <v>1000</v>
      </c>
      <c r="F73" s="69">
        <f>E74</f>
        <v>420</v>
      </c>
      <c r="G73" s="69">
        <f t="shared" ref="G73:AQ73" si="73">F74</f>
        <v>890</v>
      </c>
      <c r="H73" s="118">
        <f t="shared" si="73"/>
        <v>547</v>
      </c>
      <c r="I73" s="69">
        <f t="shared" si="73"/>
        <v>284</v>
      </c>
      <c r="J73" s="69">
        <f t="shared" si="73"/>
        <v>121</v>
      </c>
      <c r="K73" s="69">
        <f t="shared" si="73"/>
        <v>58</v>
      </c>
      <c r="L73" s="69">
        <f t="shared" si="73"/>
        <v>2995</v>
      </c>
      <c r="M73" s="69">
        <f t="shared" si="73"/>
        <v>2807</v>
      </c>
      <c r="N73" s="69">
        <f t="shared" si="73"/>
        <v>2619</v>
      </c>
      <c r="O73" s="69">
        <f t="shared" si="73"/>
        <v>2431</v>
      </c>
      <c r="P73" s="69">
        <f t="shared" si="73"/>
        <v>2243</v>
      </c>
      <c r="Q73" s="69">
        <f t="shared" si="73"/>
        <v>2055</v>
      </c>
      <c r="R73" s="69">
        <f t="shared" si="73"/>
        <v>2080</v>
      </c>
      <c r="S73" s="69">
        <f t="shared" si="73"/>
        <v>2105</v>
      </c>
      <c r="T73" s="69">
        <f t="shared" si="73"/>
        <v>2130</v>
      </c>
      <c r="U73" s="69">
        <f t="shared" si="73"/>
        <v>2155</v>
      </c>
      <c r="V73" s="69">
        <f t="shared" si="73"/>
        <v>2180</v>
      </c>
      <c r="W73" s="69">
        <f t="shared" si="73"/>
        <v>2205</v>
      </c>
      <c r="X73" s="69">
        <f t="shared" si="73"/>
        <v>2230</v>
      </c>
      <c r="Y73" s="69">
        <f t="shared" si="73"/>
        <v>2255</v>
      </c>
      <c r="Z73" s="69">
        <f t="shared" si="73"/>
        <v>2500</v>
      </c>
      <c r="AA73" s="69">
        <f t="shared" si="73"/>
        <v>2745</v>
      </c>
      <c r="AB73" s="69">
        <f t="shared" si="73"/>
        <v>2725</v>
      </c>
      <c r="AC73" s="69">
        <f t="shared" si="73"/>
        <v>2705</v>
      </c>
      <c r="AD73" s="69">
        <f t="shared" si="73"/>
        <v>2685</v>
      </c>
      <c r="AE73" s="69">
        <f t="shared" si="73"/>
        <v>2665</v>
      </c>
      <c r="AF73" s="69">
        <f t="shared" si="73"/>
        <v>2645</v>
      </c>
      <c r="AG73" s="69">
        <f t="shared" si="73"/>
        <v>2625</v>
      </c>
      <c r="AH73" s="69">
        <f t="shared" si="73"/>
        <v>2815</v>
      </c>
      <c r="AI73" s="69">
        <f t="shared" si="73"/>
        <v>3005</v>
      </c>
      <c r="AJ73" s="69">
        <f t="shared" si="73"/>
        <v>3195</v>
      </c>
      <c r="AK73" s="69">
        <f t="shared" si="73"/>
        <v>3510</v>
      </c>
      <c r="AL73" s="69">
        <f t="shared" si="73"/>
        <v>3825</v>
      </c>
      <c r="AM73" s="69">
        <f t="shared" si="73"/>
        <v>4140</v>
      </c>
      <c r="AN73" s="69">
        <f t="shared" si="73"/>
        <v>4455</v>
      </c>
      <c r="AO73" s="69">
        <f t="shared" si="73"/>
        <v>4770</v>
      </c>
      <c r="AP73" s="69">
        <f t="shared" si="73"/>
        <v>4820</v>
      </c>
      <c r="AQ73" s="69">
        <f t="shared" si="73"/>
        <v>4870</v>
      </c>
    </row>
    <row r="74" spans="1:43" ht="25.5" customHeight="1" thickBot="1" x14ac:dyDescent="0.2">
      <c r="A74" s="191" t="s">
        <v>15</v>
      </c>
      <c r="B74" s="192"/>
      <c r="C74" s="192"/>
      <c r="D74" s="193"/>
      <c r="E74" s="97">
        <f>E72+E73</f>
        <v>420</v>
      </c>
      <c r="F74" s="98">
        <f>F72+F73</f>
        <v>890</v>
      </c>
      <c r="G74" s="98">
        <f t="shared" ref="G74:J74" si="74">G72+G73</f>
        <v>547</v>
      </c>
      <c r="H74" s="127">
        <f t="shared" si="74"/>
        <v>284</v>
      </c>
      <c r="I74" s="98">
        <f t="shared" si="74"/>
        <v>121</v>
      </c>
      <c r="J74" s="98">
        <f t="shared" si="74"/>
        <v>58</v>
      </c>
      <c r="K74" s="98">
        <f t="shared" ref="K74" si="75">K72+K73</f>
        <v>2995</v>
      </c>
      <c r="L74" s="98">
        <f t="shared" ref="L74" si="76">L72+L73</f>
        <v>2807</v>
      </c>
      <c r="M74" s="98">
        <f t="shared" ref="M74" si="77">M72+M73</f>
        <v>2619</v>
      </c>
      <c r="N74" s="98">
        <f t="shared" ref="N74" si="78">N72+N73</f>
        <v>2431</v>
      </c>
      <c r="O74" s="98">
        <f t="shared" ref="O74" si="79">O72+O73</f>
        <v>2243</v>
      </c>
      <c r="P74" s="98">
        <f t="shared" ref="P74" si="80">P72+P73</f>
        <v>2055</v>
      </c>
      <c r="Q74" s="98">
        <f t="shared" ref="Q74" si="81">Q72+Q73</f>
        <v>2080</v>
      </c>
      <c r="R74" s="98">
        <f t="shared" ref="R74" si="82">R72+R73</f>
        <v>2105</v>
      </c>
      <c r="S74" s="98">
        <f t="shared" ref="S74" si="83">S72+S73</f>
        <v>2130</v>
      </c>
      <c r="T74" s="98">
        <f t="shared" ref="T74" si="84">T72+T73</f>
        <v>2155</v>
      </c>
      <c r="U74" s="98">
        <f t="shared" ref="U74" si="85">U72+U73</f>
        <v>2180</v>
      </c>
      <c r="V74" s="98">
        <f t="shared" ref="V74" si="86">V72+V73</f>
        <v>2205</v>
      </c>
      <c r="W74" s="98">
        <f t="shared" ref="W74" si="87">W72+W73</f>
        <v>2230</v>
      </c>
      <c r="X74" s="98">
        <f t="shared" ref="X74" si="88">X72+X73</f>
        <v>2255</v>
      </c>
      <c r="Y74" s="98">
        <f t="shared" ref="Y74" si="89">Y72+Y73</f>
        <v>2500</v>
      </c>
      <c r="Z74" s="98">
        <f t="shared" ref="Z74" si="90">Z72+Z73</f>
        <v>2745</v>
      </c>
      <c r="AA74" s="98">
        <f t="shared" ref="AA74" si="91">AA72+AA73</f>
        <v>2725</v>
      </c>
      <c r="AB74" s="98">
        <f t="shared" ref="AB74" si="92">AB72+AB73</f>
        <v>2705</v>
      </c>
      <c r="AC74" s="98">
        <f t="shared" ref="AC74" si="93">AC72+AC73</f>
        <v>2685</v>
      </c>
      <c r="AD74" s="98">
        <f t="shared" ref="AD74" si="94">AD72+AD73</f>
        <v>2665</v>
      </c>
      <c r="AE74" s="98">
        <f t="shared" ref="AE74" si="95">AE72+AE73</f>
        <v>2645</v>
      </c>
      <c r="AF74" s="98">
        <f t="shared" ref="AF74" si="96">AF72+AF73</f>
        <v>2625</v>
      </c>
      <c r="AG74" s="98">
        <f t="shared" ref="AG74" si="97">AG72+AG73</f>
        <v>2815</v>
      </c>
      <c r="AH74" s="98">
        <f t="shared" ref="AH74" si="98">AH72+AH73</f>
        <v>3005</v>
      </c>
      <c r="AI74" s="98">
        <f t="shared" ref="AI74" si="99">AI72+AI73</f>
        <v>3195</v>
      </c>
      <c r="AJ74" s="98">
        <f t="shared" ref="AJ74" si="100">AJ72+AJ73</f>
        <v>3510</v>
      </c>
      <c r="AK74" s="98">
        <f t="shared" ref="AK74" si="101">AK72+AK73</f>
        <v>3825</v>
      </c>
      <c r="AL74" s="98">
        <f t="shared" ref="AL74" si="102">AL72+AL73</f>
        <v>4140</v>
      </c>
      <c r="AM74" s="98">
        <f t="shared" ref="AM74" si="103">AM72+AM73</f>
        <v>4455</v>
      </c>
      <c r="AN74" s="98">
        <f t="shared" ref="AN74" si="104">AN72+AN73</f>
        <v>4770</v>
      </c>
      <c r="AO74" s="98">
        <f t="shared" ref="AO74" si="105">AO72+AO73</f>
        <v>4820</v>
      </c>
      <c r="AP74" s="98">
        <f t="shared" ref="AP74" si="106">AP72+AP73</f>
        <v>4870</v>
      </c>
      <c r="AQ74" s="98">
        <f t="shared" ref="AQ74" si="107">AQ72+AQ73</f>
        <v>4920</v>
      </c>
    </row>
    <row r="75" spans="1:43" ht="32" customHeight="1" thickTop="1" x14ac:dyDescent="0.15">
      <c r="I75" s="190" t="str">
        <f t="shared" ref="I75:AQ75" si="108">IF(I74&lt;0,"次月繰越がマイナス","")</f>
        <v/>
      </c>
      <c r="J75" s="190" t="str">
        <f t="shared" si="108"/>
        <v/>
      </c>
      <c r="K75" s="190" t="str">
        <f t="shared" si="108"/>
        <v/>
      </c>
      <c r="L75" s="190" t="str">
        <f t="shared" si="108"/>
        <v/>
      </c>
      <c r="M75" s="190" t="str">
        <f t="shared" si="108"/>
        <v/>
      </c>
      <c r="N75" s="190" t="str">
        <f t="shared" si="108"/>
        <v/>
      </c>
      <c r="O75" s="190" t="str">
        <f t="shared" si="108"/>
        <v/>
      </c>
      <c r="P75" s="190" t="str">
        <f t="shared" si="108"/>
        <v/>
      </c>
      <c r="Q75" s="190" t="str">
        <f t="shared" si="108"/>
        <v/>
      </c>
      <c r="R75" s="190" t="str">
        <f t="shared" si="108"/>
        <v/>
      </c>
      <c r="S75" s="190" t="str">
        <f t="shared" si="108"/>
        <v/>
      </c>
      <c r="T75" s="190" t="str">
        <f t="shared" si="108"/>
        <v/>
      </c>
      <c r="U75" s="190" t="str">
        <f t="shared" si="108"/>
        <v/>
      </c>
      <c r="V75" s="190" t="str">
        <f t="shared" si="108"/>
        <v/>
      </c>
      <c r="W75" s="190" t="str">
        <f t="shared" si="108"/>
        <v/>
      </c>
      <c r="X75" s="190" t="str">
        <f t="shared" si="108"/>
        <v/>
      </c>
      <c r="Y75" s="190" t="str">
        <f t="shared" si="108"/>
        <v/>
      </c>
      <c r="Z75" s="190" t="str">
        <f t="shared" si="108"/>
        <v/>
      </c>
      <c r="AA75" s="190" t="str">
        <f t="shared" si="108"/>
        <v/>
      </c>
      <c r="AB75" s="190" t="str">
        <f t="shared" si="108"/>
        <v/>
      </c>
      <c r="AC75" s="190" t="str">
        <f t="shared" si="108"/>
        <v/>
      </c>
      <c r="AD75" s="190" t="str">
        <f t="shared" si="108"/>
        <v/>
      </c>
      <c r="AE75" s="190" t="str">
        <f t="shared" si="108"/>
        <v/>
      </c>
      <c r="AF75" s="190" t="str">
        <f t="shared" si="108"/>
        <v/>
      </c>
      <c r="AG75" s="190" t="str">
        <f t="shared" si="108"/>
        <v/>
      </c>
      <c r="AH75" s="190" t="str">
        <f t="shared" si="108"/>
        <v/>
      </c>
      <c r="AI75" s="190" t="str">
        <f t="shared" si="108"/>
        <v/>
      </c>
      <c r="AJ75" s="190" t="str">
        <f t="shared" si="108"/>
        <v/>
      </c>
      <c r="AK75" s="190" t="str">
        <f t="shared" si="108"/>
        <v/>
      </c>
      <c r="AL75" s="190" t="str">
        <f t="shared" si="108"/>
        <v/>
      </c>
      <c r="AM75" s="190" t="str">
        <f t="shared" si="108"/>
        <v/>
      </c>
      <c r="AN75" s="190" t="str">
        <f t="shared" si="108"/>
        <v/>
      </c>
      <c r="AO75" s="190" t="str">
        <f t="shared" si="108"/>
        <v/>
      </c>
      <c r="AP75" s="190" t="str">
        <f t="shared" si="108"/>
        <v/>
      </c>
      <c r="AQ75" s="190" t="str">
        <f t="shared" si="108"/>
        <v/>
      </c>
    </row>
  </sheetData>
  <mergeCells count="34">
    <mergeCell ref="B62:C62"/>
    <mergeCell ref="B61:C61"/>
    <mergeCell ref="B67:C67"/>
    <mergeCell ref="B68:C68"/>
    <mergeCell ref="B70:C70"/>
    <mergeCell ref="A72:D72"/>
    <mergeCell ref="B29:D29"/>
    <mergeCell ref="A56:D56"/>
    <mergeCell ref="A57:D57"/>
    <mergeCell ref="A58:D58"/>
    <mergeCell ref="A59:A66"/>
    <mergeCell ref="B63:C63"/>
    <mergeCell ref="B64:C64"/>
    <mergeCell ref="A31:A55"/>
    <mergeCell ref="B31:B36"/>
    <mergeCell ref="C31:C33"/>
    <mergeCell ref="C34:C36"/>
    <mergeCell ref="B37:B53"/>
    <mergeCell ref="A74:D74"/>
    <mergeCell ref="A73:D73"/>
    <mergeCell ref="A16:D17"/>
    <mergeCell ref="A14:D15"/>
    <mergeCell ref="A18:D20"/>
    <mergeCell ref="B65:C65"/>
    <mergeCell ref="C37:C39"/>
    <mergeCell ref="C45:C47"/>
    <mergeCell ref="B54:C54"/>
    <mergeCell ref="A22:A30"/>
    <mergeCell ref="B22:B27"/>
    <mergeCell ref="C22:C24"/>
    <mergeCell ref="C25:C27"/>
    <mergeCell ref="B59:C59"/>
    <mergeCell ref="B60:C60"/>
    <mergeCell ref="A67:A71"/>
  </mergeCells>
  <phoneticPr fontId="2"/>
  <conditionalFormatting sqref="I75:AQ75">
    <cfRule type="containsText" dxfId="1" priority="1" operator="containsText" text="次月繰越がマイナス">
      <formula>NOT(ISERROR(SEARCH("次月繰越がマイナス",I75)))</formula>
    </cfRule>
  </conditionalFormatting>
  <pageMargins left="0.79000000000000015" right="0.79000000000000015" top="0.98" bottom="0.98" header="0.51" footer="0.51"/>
  <pageSetup paperSize="9" scale="18" orientation="portrait" r:id="rId1"/>
  <headerFooter>
    <oddHeader>&amp;L&amp;"游明朝 Regular,標準"&amp;10&amp;K000000【資金繰り表】共感融資（通常）&amp;R&amp;"游明朝 Regular,標準"&amp;10&amp;K000000公益財団法人信頼資本財団_x000D_2019年1月改訂版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Q75"/>
  <sheetViews>
    <sheetView topLeftCell="A60" zoomScale="115" zoomScaleNormal="75" zoomScalePageLayoutView="75" workbookViewId="0">
      <pane xSplit="4" topLeftCell="E1" activePane="topRight" state="frozen"/>
      <selection activeCell="F85" sqref="F85"/>
      <selection pane="topRight" activeCell="C81" sqref="C81"/>
    </sheetView>
  </sheetViews>
  <sheetFormatPr baseColWidth="12" defaultColWidth="9" defaultRowHeight="12" x14ac:dyDescent="0.15"/>
  <cols>
    <col min="1" max="2" width="6.33203125" style="1" customWidth="1"/>
    <col min="3" max="3" width="15.33203125" style="1" customWidth="1"/>
    <col min="4" max="4" width="12.1640625" style="1" bestFit="1" customWidth="1"/>
    <col min="5" max="43" width="9.1640625" style="1" customWidth="1"/>
    <col min="44" max="16384" width="9" style="1"/>
  </cols>
  <sheetData>
    <row r="1" spans="1:43" ht="12" customHeight="1" thickBot="1" x14ac:dyDescent="0.2"/>
    <row r="2" spans="1:43" ht="28" customHeight="1" thickTop="1" thickBot="1" x14ac:dyDescent="0.2">
      <c r="A2" s="15" t="s">
        <v>63</v>
      </c>
      <c r="B2" s="16"/>
      <c r="C2" s="17"/>
      <c r="E2" s="133" t="s">
        <v>79</v>
      </c>
      <c r="F2" s="169" t="s">
        <v>93</v>
      </c>
      <c r="G2" s="130"/>
      <c r="H2" s="130"/>
      <c r="I2" s="130"/>
      <c r="J2" s="131"/>
      <c r="L2" s="132" t="s">
        <v>81</v>
      </c>
      <c r="M2" s="130" t="s">
        <v>82</v>
      </c>
      <c r="N2" s="131"/>
    </row>
    <row r="3" spans="1:43" ht="8" customHeight="1" x14ac:dyDescent="0.15"/>
    <row r="4" spans="1:43" ht="22" customHeight="1" x14ac:dyDescent="0.15">
      <c r="A4" s="14" t="s">
        <v>41</v>
      </c>
      <c r="C4" s="88"/>
      <c r="D4" s="87"/>
      <c r="E4" s="87"/>
      <c r="F4" s="87"/>
    </row>
    <row r="5" spans="1:43" ht="22" customHeight="1" x14ac:dyDescent="0.15">
      <c r="A5" s="14" t="s">
        <v>65</v>
      </c>
      <c r="C5" s="86">
        <v>12</v>
      </c>
      <c r="D5" s="20" t="s">
        <v>51</v>
      </c>
      <c r="E5" s="21"/>
    </row>
    <row r="6" spans="1:43" ht="22" customHeight="1" x14ac:dyDescent="0.15">
      <c r="A6" s="14" t="s">
        <v>55</v>
      </c>
      <c r="C6" s="89">
        <v>2019</v>
      </c>
      <c r="D6" s="90">
        <v>3</v>
      </c>
      <c r="E6" s="86">
        <v>12</v>
      </c>
    </row>
    <row r="7" spans="1:43" ht="18" customHeight="1" x14ac:dyDescent="0.15">
      <c r="A7" s="13"/>
      <c r="C7" s="8" t="s">
        <v>56</v>
      </c>
      <c r="D7" s="7" t="s">
        <v>51</v>
      </c>
      <c r="E7" s="7" t="s">
        <v>58</v>
      </c>
    </row>
    <row r="8" spans="1:43" ht="22" customHeight="1" x14ac:dyDescent="0.15">
      <c r="A8" s="14" t="s">
        <v>60</v>
      </c>
      <c r="C8" s="89">
        <v>2019</v>
      </c>
      <c r="D8" s="90">
        <v>6</v>
      </c>
      <c r="E8" s="19"/>
    </row>
    <row r="9" spans="1:43" ht="17" customHeight="1" x14ac:dyDescent="0.15">
      <c r="C9" s="8" t="s">
        <v>56</v>
      </c>
      <c r="D9" s="7" t="s">
        <v>51</v>
      </c>
      <c r="E9" s="7"/>
    </row>
    <row r="10" spans="1:43" ht="22" customHeight="1" x14ac:dyDescent="0.15">
      <c r="A10" s="14" t="s">
        <v>64</v>
      </c>
      <c r="C10" s="91">
        <v>3000</v>
      </c>
      <c r="D10" s="18" t="s">
        <v>75</v>
      </c>
      <c r="E10" s="19"/>
    </row>
    <row r="11" spans="1:43" ht="22" customHeight="1" x14ac:dyDescent="0.15">
      <c r="A11" s="14" t="s">
        <v>76</v>
      </c>
      <c r="C11" s="91">
        <v>24</v>
      </c>
      <c r="D11" s="18" t="s">
        <v>77</v>
      </c>
      <c r="E11" s="19"/>
      <c r="J11" s="170" t="s">
        <v>85</v>
      </c>
    </row>
    <row r="12" spans="1:43" s="11" customFormat="1" ht="26" customHeight="1" x14ac:dyDescent="0.15">
      <c r="J12" s="170" t="s">
        <v>88</v>
      </c>
      <c r="S12" s="12"/>
    </row>
    <row r="13" spans="1:43" s="11" customFormat="1" ht="25" thickBot="1" x14ac:dyDescent="0.4">
      <c r="D13" s="67" t="s">
        <v>74</v>
      </c>
      <c r="H13" s="10" t="s">
        <v>61</v>
      </c>
      <c r="J13" s="170" t="s">
        <v>95</v>
      </c>
      <c r="S13" s="12"/>
      <c r="T13" s="74" t="s">
        <v>86</v>
      </c>
      <c r="AF13" s="74" t="s">
        <v>87</v>
      </c>
    </row>
    <row r="14" spans="1:43" s="2" customFormat="1" ht="15" customHeight="1" thickTop="1" x14ac:dyDescent="0.15">
      <c r="A14" s="197" t="s">
        <v>57</v>
      </c>
      <c r="B14" s="198"/>
      <c r="C14" s="198"/>
      <c r="D14" s="199"/>
      <c r="E14" s="70">
        <f t="shared" ref="E14:F14" si="0">IF(E16=1,F14-1,F14)</f>
        <v>2018</v>
      </c>
      <c r="F14" s="71">
        <f t="shared" si="0"/>
        <v>2018</v>
      </c>
      <c r="G14" s="100">
        <f>IF(G16=1,H14-1,H14)</f>
        <v>2019</v>
      </c>
      <c r="H14" s="114">
        <f>C6</f>
        <v>2019</v>
      </c>
      <c r="I14" s="70">
        <f>IF(I16=1,H14+1,H14)</f>
        <v>2019</v>
      </c>
      <c r="J14" s="71">
        <f t="shared" ref="J14:AQ14" si="1">IF(J16=1,I14+1,I14)</f>
        <v>2019</v>
      </c>
      <c r="K14" s="71">
        <f t="shared" si="1"/>
        <v>2019</v>
      </c>
      <c r="L14" s="71">
        <f t="shared" si="1"/>
        <v>2019</v>
      </c>
      <c r="M14" s="71">
        <f t="shared" si="1"/>
        <v>2019</v>
      </c>
      <c r="N14" s="71">
        <f t="shared" si="1"/>
        <v>2019</v>
      </c>
      <c r="O14" s="71">
        <f t="shared" si="1"/>
        <v>2019</v>
      </c>
      <c r="P14" s="71">
        <f t="shared" si="1"/>
        <v>2019</v>
      </c>
      <c r="Q14" s="71">
        <f t="shared" si="1"/>
        <v>2019</v>
      </c>
      <c r="R14" s="71">
        <f t="shared" si="1"/>
        <v>2020</v>
      </c>
      <c r="S14" s="71">
        <f t="shared" si="1"/>
        <v>2020</v>
      </c>
      <c r="T14" s="71">
        <f t="shared" si="1"/>
        <v>2020</v>
      </c>
      <c r="U14" s="71">
        <f t="shared" si="1"/>
        <v>2020</v>
      </c>
      <c r="V14" s="71">
        <f t="shared" si="1"/>
        <v>2020</v>
      </c>
      <c r="W14" s="71">
        <f t="shared" si="1"/>
        <v>2020</v>
      </c>
      <c r="X14" s="71">
        <f t="shared" si="1"/>
        <v>2020</v>
      </c>
      <c r="Y14" s="71">
        <f t="shared" si="1"/>
        <v>2020</v>
      </c>
      <c r="Z14" s="71">
        <f t="shared" si="1"/>
        <v>2020</v>
      </c>
      <c r="AA14" s="71">
        <f t="shared" si="1"/>
        <v>2020</v>
      </c>
      <c r="AB14" s="71">
        <f t="shared" si="1"/>
        <v>2020</v>
      </c>
      <c r="AC14" s="71">
        <f t="shared" si="1"/>
        <v>2020</v>
      </c>
      <c r="AD14" s="71">
        <f t="shared" si="1"/>
        <v>2021</v>
      </c>
      <c r="AE14" s="71">
        <f t="shared" si="1"/>
        <v>2021</v>
      </c>
      <c r="AF14" s="71">
        <f t="shared" si="1"/>
        <v>2021</v>
      </c>
      <c r="AG14" s="71">
        <f t="shared" si="1"/>
        <v>2021</v>
      </c>
      <c r="AH14" s="71">
        <f t="shared" si="1"/>
        <v>2021</v>
      </c>
      <c r="AI14" s="71">
        <f t="shared" si="1"/>
        <v>2021</v>
      </c>
      <c r="AJ14" s="71">
        <f t="shared" si="1"/>
        <v>2021</v>
      </c>
      <c r="AK14" s="71">
        <f t="shared" si="1"/>
        <v>2021</v>
      </c>
      <c r="AL14" s="71">
        <f t="shared" si="1"/>
        <v>2021</v>
      </c>
      <c r="AM14" s="71">
        <f t="shared" si="1"/>
        <v>2021</v>
      </c>
      <c r="AN14" s="71">
        <f t="shared" si="1"/>
        <v>2021</v>
      </c>
      <c r="AO14" s="71">
        <f t="shared" si="1"/>
        <v>2021</v>
      </c>
      <c r="AP14" s="71">
        <f t="shared" si="1"/>
        <v>2022</v>
      </c>
      <c r="AQ14" s="71">
        <f t="shared" si="1"/>
        <v>2022</v>
      </c>
    </row>
    <row r="15" spans="1:43" s="2" customFormat="1" ht="11" customHeight="1" x14ac:dyDescent="0.15">
      <c r="A15" s="200"/>
      <c r="B15" s="201"/>
      <c r="C15" s="201"/>
      <c r="D15" s="202"/>
      <c r="E15" s="72" t="s">
        <v>56</v>
      </c>
      <c r="F15" s="73" t="s">
        <v>56</v>
      </c>
      <c r="G15" s="101" t="s">
        <v>56</v>
      </c>
      <c r="H15" s="115" t="s">
        <v>56</v>
      </c>
      <c r="I15" s="72" t="s">
        <v>56</v>
      </c>
      <c r="J15" s="73" t="s">
        <v>56</v>
      </c>
      <c r="K15" s="73" t="s">
        <v>56</v>
      </c>
      <c r="L15" s="73" t="s">
        <v>56</v>
      </c>
      <c r="M15" s="73" t="s">
        <v>56</v>
      </c>
      <c r="N15" s="73" t="s">
        <v>56</v>
      </c>
      <c r="O15" s="73" t="s">
        <v>56</v>
      </c>
      <c r="P15" s="73" t="s">
        <v>56</v>
      </c>
      <c r="Q15" s="73" t="s">
        <v>56</v>
      </c>
      <c r="R15" s="73" t="s">
        <v>56</v>
      </c>
      <c r="S15" s="73" t="s">
        <v>56</v>
      </c>
      <c r="T15" s="73" t="s">
        <v>56</v>
      </c>
      <c r="U15" s="73" t="s">
        <v>56</v>
      </c>
      <c r="V15" s="73" t="s">
        <v>56</v>
      </c>
      <c r="W15" s="73" t="s">
        <v>56</v>
      </c>
      <c r="X15" s="73" t="s">
        <v>56</v>
      </c>
      <c r="Y15" s="73" t="s">
        <v>56</v>
      </c>
      <c r="Z15" s="73" t="s">
        <v>56</v>
      </c>
      <c r="AA15" s="73" t="s">
        <v>56</v>
      </c>
      <c r="AB15" s="73" t="s">
        <v>56</v>
      </c>
      <c r="AC15" s="73" t="s">
        <v>56</v>
      </c>
      <c r="AD15" s="73" t="s">
        <v>56</v>
      </c>
      <c r="AE15" s="73" t="s">
        <v>56</v>
      </c>
      <c r="AF15" s="73" t="s">
        <v>56</v>
      </c>
      <c r="AG15" s="73" t="s">
        <v>56</v>
      </c>
      <c r="AH15" s="73" t="s">
        <v>56</v>
      </c>
      <c r="AI15" s="73" t="s">
        <v>56</v>
      </c>
      <c r="AJ15" s="73" t="s">
        <v>56</v>
      </c>
      <c r="AK15" s="73" t="s">
        <v>56</v>
      </c>
      <c r="AL15" s="73" t="s">
        <v>56</v>
      </c>
      <c r="AM15" s="73" t="s">
        <v>56</v>
      </c>
      <c r="AN15" s="73" t="s">
        <v>56</v>
      </c>
      <c r="AO15" s="73" t="s">
        <v>56</v>
      </c>
      <c r="AP15" s="73" t="s">
        <v>56</v>
      </c>
      <c r="AQ15" s="73" t="s">
        <v>56</v>
      </c>
    </row>
    <row r="16" spans="1:43" s="2" customFormat="1" ht="15" customHeight="1" x14ac:dyDescent="0.15">
      <c r="A16" s="197" t="s">
        <v>54</v>
      </c>
      <c r="B16" s="198"/>
      <c r="C16" s="198"/>
      <c r="D16" s="199"/>
      <c r="E16" s="70">
        <f t="shared" ref="E16:F16" si="2">IF(F16=1,12,F16-1)</f>
        <v>12</v>
      </c>
      <c r="F16" s="71">
        <f t="shared" si="2"/>
        <v>1</v>
      </c>
      <c r="G16" s="100">
        <f>IF(H16=1,12,H16-1)</f>
        <v>2</v>
      </c>
      <c r="H16" s="116">
        <f>D6</f>
        <v>3</v>
      </c>
      <c r="I16" s="70">
        <f t="shared" ref="I16:O16" si="3">IF(H16=12,1,H16+1)</f>
        <v>4</v>
      </c>
      <c r="J16" s="71">
        <f t="shared" si="3"/>
        <v>5</v>
      </c>
      <c r="K16" s="71">
        <f t="shared" si="3"/>
        <v>6</v>
      </c>
      <c r="L16" s="71">
        <f>IF(K16=12,1,K16+1)</f>
        <v>7</v>
      </c>
      <c r="M16" s="71">
        <f t="shared" si="3"/>
        <v>8</v>
      </c>
      <c r="N16" s="71">
        <f t="shared" si="3"/>
        <v>9</v>
      </c>
      <c r="O16" s="71">
        <f t="shared" si="3"/>
        <v>10</v>
      </c>
      <c r="P16" s="71">
        <f>IF(O16=12,1,O16+1)</f>
        <v>11</v>
      </c>
      <c r="Q16" s="71">
        <f t="shared" ref="Q16:Y16" si="4">IF(P16=12,1,P16+1)</f>
        <v>12</v>
      </c>
      <c r="R16" s="71">
        <f t="shared" si="4"/>
        <v>1</v>
      </c>
      <c r="S16" s="71">
        <f t="shared" si="4"/>
        <v>2</v>
      </c>
      <c r="T16" s="71">
        <f t="shared" si="4"/>
        <v>3</v>
      </c>
      <c r="U16" s="71">
        <f t="shared" si="4"/>
        <v>4</v>
      </c>
      <c r="V16" s="71">
        <f t="shared" si="4"/>
        <v>5</v>
      </c>
      <c r="W16" s="71">
        <f t="shared" si="4"/>
        <v>6</v>
      </c>
      <c r="X16" s="71">
        <f t="shared" si="4"/>
        <v>7</v>
      </c>
      <c r="Y16" s="71">
        <f t="shared" si="4"/>
        <v>8</v>
      </c>
      <c r="Z16" s="71">
        <f>IF(Y16=12,1,Y16+1)</f>
        <v>9</v>
      </c>
      <c r="AA16" s="71">
        <f t="shared" ref="AA16:AI16" si="5">IF(Z16=12,1,Z16+1)</f>
        <v>10</v>
      </c>
      <c r="AB16" s="71">
        <f t="shared" si="5"/>
        <v>11</v>
      </c>
      <c r="AC16" s="71">
        <f t="shared" si="5"/>
        <v>12</v>
      </c>
      <c r="AD16" s="71">
        <f t="shared" si="5"/>
        <v>1</v>
      </c>
      <c r="AE16" s="71">
        <f t="shared" si="5"/>
        <v>2</v>
      </c>
      <c r="AF16" s="71">
        <f t="shared" si="5"/>
        <v>3</v>
      </c>
      <c r="AG16" s="71">
        <f t="shared" si="5"/>
        <v>4</v>
      </c>
      <c r="AH16" s="71">
        <f t="shared" si="5"/>
        <v>5</v>
      </c>
      <c r="AI16" s="71">
        <f t="shared" si="5"/>
        <v>6</v>
      </c>
      <c r="AJ16" s="71">
        <f>IF(AI16=12,1,AI16+1)</f>
        <v>7</v>
      </c>
      <c r="AK16" s="71">
        <f t="shared" ref="AK16:AQ16" si="6">IF(AJ16=12,1,AJ16+1)</f>
        <v>8</v>
      </c>
      <c r="AL16" s="71">
        <f t="shared" si="6"/>
        <v>9</v>
      </c>
      <c r="AM16" s="71">
        <f t="shared" si="6"/>
        <v>10</v>
      </c>
      <c r="AN16" s="71">
        <f t="shared" si="6"/>
        <v>11</v>
      </c>
      <c r="AO16" s="71">
        <f t="shared" si="6"/>
        <v>12</v>
      </c>
      <c r="AP16" s="71">
        <f t="shared" si="6"/>
        <v>1</v>
      </c>
      <c r="AQ16" s="71">
        <f t="shared" si="6"/>
        <v>2</v>
      </c>
    </row>
    <row r="17" spans="1:43" s="2" customFormat="1" ht="11" customHeight="1" x14ac:dyDescent="0.15">
      <c r="A17" s="200"/>
      <c r="B17" s="201"/>
      <c r="C17" s="201"/>
      <c r="D17" s="202"/>
      <c r="E17" s="72" t="s">
        <v>51</v>
      </c>
      <c r="F17" s="73" t="s">
        <v>51</v>
      </c>
      <c r="G17" s="101" t="s">
        <v>50</v>
      </c>
      <c r="H17" s="115" t="s">
        <v>50</v>
      </c>
      <c r="I17" s="72" t="s">
        <v>50</v>
      </c>
      <c r="J17" s="73" t="s">
        <v>50</v>
      </c>
      <c r="K17" s="73" t="s">
        <v>50</v>
      </c>
      <c r="L17" s="73" t="s">
        <v>50</v>
      </c>
      <c r="M17" s="73" t="s">
        <v>50</v>
      </c>
      <c r="N17" s="73" t="s">
        <v>50</v>
      </c>
      <c r="O17" s="73" t="s">
        <v>50</v>
      </c>
      <c r="P17" s="73" t="s">
        <v>50</v>
      </c>
      <c r="Q17" s="73" t="s">
        <v>50</v>
      </c>
      <c r="R17" s="73" t="s">
        <v>50</v>
      </c>
      <c r="S17" s="73" t="s">
        <v>50</v>
      </c>
      <c r="T17" s="73" t="s">
        <v>50</v>
      </c>
      <c r="U17" s="73" t="s">
        <v>50</v>
      </c>
      <c r="V17" s="73" t="s">
        <v>50</v>
      </c>
      <c r="W17" s="73" t="s">
        <v>50</v>
      </c>
      <c r="X17" s="73" t="s">
        <v>50</v>
      </c>
      <c r="Y17" s="73" t="s">
        <v>50</v>
      </c>
      <c r="Z17" s="73" t="s">
        <v>50</v>
      </c>
      <c r="AA17" s="73" t="s">
        <v>50</v>
      </c>
      <c r="AB17" s="73" t="s">
        <v>50</v>
      </c>
      <c r="AC17" s="73" t="s">
        <v>50</v>
      </c>
      <c r="AD17" s="73" t="s">
        <v>50</v>
      </c>
      <c r="AE17" s="73" t="s">
        <v>50</v>
      </c>
      <c r="AF17" s="73" t="s">
        <v>50</v>
      </c>
      <c r="AG17" s="73" t="s">
        <v>50</v>
      </c>
      <c r="AH17" s="73" t="s">
        <v>50</v>
      </c>
      <c r="AI17" s="73" t="s">
        <v>50</v>
      </c>
      <c r="AJ17" s="73" t="s">
        <v>50</v>
      </c>
      <c r="AK17" s="73" t="s">
        <v>50</v>
      </c>
      <c r="AL17" s="73" t="s">
        <v>50</v>
      </c>
      <c r="AM17" s="73" t="s">
        <v>50</v>
      </c>
      <c r="AN17" s="73" t="s">
        <v>50</v>
      </c>
      <c r="AO17" s="73" t="s">
        <v>50</v>
      </c>
      <c r="AP17" s="73" t="s">
        <v>50</v>
      </c>
      <c r="AQ17" s="73" t="s">
        <v>50</v>
      </c>
    </row>
    <row r="18" spans="1:43" s="9" customFormat="1" ht="14" hidden="1" customHeight="1" x14ac:dyDescent="0.15">
      <c r="A18" s="203" t="s">
        <v>62</v>
      </c>
      <c r="B18" s="204"/>
      <c r="C18" s="204"/>
      <c r="D18" s="205"/>
      <c r="E18" s="70"/>
      <c r="F18" s="71"/>
      <c r="G18" s="100"/>
      <c r="H18" s="116"/>
      <c r="I18" s="70"/>
      <c r="J18" s="71"/>
      <c r="K18" s="71">
        <f>IF(AND(K14=$C$8,K16=$D$8),1,IF(AND(K14-$C$8&lt;0,K16-$D$8&gt;0),0,IF(AND(K14=$C$8,K16-$D$8&lt;0),0,K18+1)))</f>
        <v>1</v>
      </c>
      <c r="L18" s="71">
        <f>IF(AND(L14=$C$8,L16=$D$8),1,IF(AND(L14-$C$8&lt;0,L16-$D$8&gt;0),0,IF(AND(L14=$C$8,L16-$D$8&lt;0),0,K18+1)))</f>
        <v>2</v>
      </c>
      <c r="M18" s="71">
        <f>IF(AND(M14=$C$8,M16=$D$8),1,IF(AND(M14-$C$8&lt;0,M16-$D$8&gt;0),0,IF(AND(M14=$C$8,M16-$D$8&lt;0),0,L18+1)))</f>
        <v>3</v>
      </c>
      <c r="N18" s="71">
        <f t="shared" ref="N18:AQ18" si="7">IF(AND(N14=$C$8,N16=$D$8),1,IF(AND(N14-$C$8&lt;0,N16-$D$8&gt;0),0,IF(AND(N14=$C$8,N16-$D$8&lt;0),0,M18+1)))</f>
        <v>4</v>
      </c>
      <c r="O18" s="71">
        <f t="shared" si="7"/>
        <v>5</v>
      </c>
      <c r="P18" s="71">
        <f t="shared" si="7"/>
        <v>6</v>
      </c>
      <c r="Q18" s="71">
        <f t="shared" si="7"/>
        <v>7</v>
      </c>
      <c r="R18" s="71">
        <f t="shared" si="7"/>
        <v>8</v>
      </c>
      <c r="S18" s="71">
        <f t="shared" si="7"/>
        <v>9</v>
      </c>
      <c r="T18" s="71">
        <f t="shared" si="7"/>
        <v>10</v>
      </c>
      <c r="U18" s="71">
        <f t="shared" si="7"/>
        <v>11</v>
      </c>
      <c r="V18" s="71">
        <f t="shared" si="7"/>
        <v>12</v>
      </c>
      <c r="W18" s="71">
        <f t="shared" si="7"/>
        <v>13</v>
      </c>
      <c r="X18" s="71">
        <f t="shared" si="7"/>
        <v>14</v>
      </c>
      <c r="Y18" s="71">
        <f t="shared" si="7"/>
        <v>15</v>
      </c>
      <c r="Z18" s="71">
        <f t="shared" si="7"/>
        <v>16</v>
      </c>
      <c r="AA18" s="71">
        <f t="shared" si="7"/>
        <v>17</v>
      </c>
      <c r="AB18" s="71">
        <f t="shared" si="7"/>
        <v>18</v>
      </c>
      <c r="AC18" s="71">
        <f t="shared" si="7"/>
        <v>19</v>
      </c>
      <c r="AD18" s="71">
        <f t="shared" si="7"/>
        <v>20</v>
      </c>
      <c r="AE18" s="71">
        <f t="shared" si="7"/>
        <v>21</v>
      </c>
      <c r="AF18" s="71">
        <f t="shared" si="7"/>
        <v>22</v>
      </c>
      <c r="AG18" s="71">
        <f t="shared" si="7"/>
        <v>23</v>
      </c>
      <c r="AH18" s="71">
        <f t="shared" si="7"/>
        <v>24</v>
      </c>
      <c r="AI18" s="71">
        <f t="shared" si="7"/>
        <v>25</v>
      </c>
      <c r="AJ18" s="71">
        <f t="shared" si="7"/>
        <v>26</v>
      </c>
      <c r="AK18" s="71">
        <f t="shared" si="7"/>
        <v>27</v>
      </c>
      <c r="AL18" s="71">
        <f t="shared" si="7"/>
        <v>28</v>
      </c>
      <c r="AM18" s="71">
        <f t="shared" si="7"/>
        <v>29</v>
      </c>
      <c r="AN18" s="71">
        <f t="shared" si="7"/>
        <v>30</v>
      </c>
      <c r="AO18" s="71">
        <f t="shared" si="7"/>
        <v>31</v>
      </c>
      <c r="AP18" s="71">
        <f t="shared" si="7"/>
        <v>32</v>
      </c>
      <c r="AQ18" s="71">
        <f t="shared" si="7"/>
        <v>33</v>
      </c>
    </row>
    <row r="19" spans="1:43" s="9" customFormat="1" ht="14" customHeight="1" x14ac:dyDescent="0.15">
      <c r="A19" s="206"/>
      <c r="B19" s="207"/>
      <c r="C19" s="207"/>
      <c r="D19" s="208"/>
      <c r="E19" s="79"/>
      <c r="F19" s="80"/>
      <c r="G19" s="102"/>
      <c r="H19" s="117"/>
      <c r="I19" s="79"/>
      <c r="J19" s="80"/>
      <c r="K19" s="80" t="str">
        <f>IF(K18=0," ",IF(K18=1,"融資月",IF(K18&gt;$C$11," ",K18-1)))</f>
        <v>融資月</v>
      </c>
      <c r="L19" s="80">
        <f>IF(L18=0," ",IF(L18=1,"融資月",IF(L18&gt;($C$11+1)," ",L18-1)))</f>
        <v>1</v>
      </c>
      <c r="M19" s="80">
        <f t="shared" ref="M19:AQ19" si="8">IF(M18=0," ",IF(M18=1,"融資月",IF(M18&gt;($C$11+1)," ",M18-1)))</f>
        <v>2</v>
      </c>
      <c r="N19" s="80">
        <f t="shared" si="8"/>
        <v>3</v>
      </c>
      <c r="O19" s="80">
        <f t="shared" si="8"/>
        <v>4</v>
      </c>
      <c r="P19" s="80">
        <f t="shared" si="8"/>
        <v>5</v>
      </c>
      <c r="Q19" s="80">
        <f t="shared" si="8"/>
        <v>6</v>
      </c>
      <c r="R19" s="80">
        <f t="shared" si="8"/>
        <v>7</v>
      </c>
      <c r="S19" s="80">
        <f t="shared" si="8"/>
        <v>8</v>
      </c>
      <c r="T19" s="80">
        <f t="shared" si="8"/>
        <v>9</v>
      </c>
      <c r="U19" s="80">
        <f t="shared" si="8"/>
        <v>10</v>
      </c>
      <c r="V19" s="80">
        <f t="shared" si="8"/>
        <v>11</v>
      </c>
      <c r="W19" s="80">
        <f t="shared" si="8"/>
        <v>12</v>
      </c>
      <c r="X19" s="80">
        <f t="shared" si="8"/>
        <v>13</v>
      </c>
      <c r="Y19" s="80">
        <f t="shared" si="8"/>
        <v>14</v>
      </c>
      <c r="Z19" s="80">
        <f t="shared" si="8"/>
        <v>15</v>
      </c>
      <c r="AA19" s="80">
        <f t="shared" si="8"/>
        <v>16</v>
      </c>
      <c r="AB19" s="80">
        <f t="shared" si="8"/>
        <v>17</v>
      </c>
      <c r="AC19" s="80">
        <f t="shared" si="8"/>
        <v>18</v>
      </c>
      <c r="AD19" s="80">
        <f t="shared" si="8"/>
        <v>19</v>
      </c>
      <c r="AE19" s="80">
        <f t="shared" si="8"/>
        <v>20</v>
      </c>
      <c r="AF19" s="80">
        <f t="shared" si="8"/>
        <v>21</v>
      </c>
      <c r="AG19" s="80">
        <f t="shared" si="8"/>
        <v>22</v>
      </c>
      <c r="AH19" s="80">
        <f t="shared" si="8"/>
        <v>23</v>
      </c>
      <c r="AI19" s="80">
        <f t="shared" si="8"/>
        <v>24</v>
      </c>
      <c r="AJ19" s="80" t="str">
        <f t="shared" si="8"/>
        <v xml:space="preserve"> </v>
      </c>
      <c r="AK19" s="80" t="str">
        <f t="shared" si="8"/>
        <v xml:space="preserve"> </v>
      </c>
      <c r="AL19" s="80" t="str">
        <f t="shared" si="8"/>
        <v xml:space="preserve"> </v>
      </c>
      <c r="AM19" s="80" t="str">
        <f t="shared" si="8"/>
        <v xml:space="preserve"> </v>
      </c>
      <c r="AN19" s="80" t="str">
        <f t="shared" si="8"/>
        <v xml:space="preserve"> </v>
      </c>
      <c r="AO19" s="80" t="str">
        <f t="shared" si="8"/>
        <v xml:space="preserve"> </v>
      </c>
      <c r="AP19" s="80" t="str">
        <f t="shared" si="8"/>
        <v xml:space="preserve"> </v>
      </c>
      <c r="AQ19" s="80" t="str">
        <f t="shared" si="8"/>
        <v xml:space="preserve"> </v>
      </c>
    </row>
    <row r="20" spans="1:43" s="2" customFormat="1" ht="11" customHeight="1" x14ac:dyDescent="0.15">
      <c r="A20" s="209"/>
      <c r="B20" s="210"/>
      <c r="C20" s="210"/>
      <c r="D20" s="211"/>
      <c r="E20" s="72"/>
      <c r="F20" s="73"/>
      <c r="G20" s="101"/>
      <c r="H20" s="115"/>
      <c r="I20" s="72"/>
      <c r="J20" s="73"/>
      <c r="K20" s="73" t="s">
        <v>59</v>
      </c>
      <c r="L20" s="73" t="s">
        <v>59</v>
      </c>
      <c r="M20" s="73" t="s">
        <v>59</v>
      </c>
      <c r="N20" s="73" t="s">
        <v>59</v>
      </c>
      <c r="O20" s="73" t="s">
        <v>59</v>
      </c>
      <c r="P20" s="73" t="s">
        <v>59</v>
      </c>
      <c r="Q20" s="73" t="s">
        <v>59</v>
      </c>
      <c r="R20" s="73" t="s">
        <v>59</v>
      </c>
      <c r="S20" s="73" t="s">
        <v>59</v>
      </c>
      <c r="T20" s="73" t="s">
        <v>59</v>
      </c>
      <c r="U20" s="73" t="s">
        <v>59</v>
      </c>
      <c r="V20" s="73" t="s">
        <v>59</v>
      </c>
      <c r="W20" s="73" t="s">
        <v>59</v>
      </c>
      <c r="X20" s="73" t="s">
        <v>59</v>
      </c>
      <c r="Y20" s="73" t="s">
        <v>59</v>
      </c>
      <c r="Z20" s="73" t="s">
        <v>59</v>
      </c>
      <c r="AA20" s="73" t="s">
        <v>59</v>
      </c>
      <c r="AB20" s="73" t="s">
        <v>59</v>
      </c>
      <c r="AC20" s="73" t="s">
        <v>59</v>
      </c>
      <c r="AD20" s="73" t="s">
        <v>59</v>
      </c>
      <c r="AE20" s="73" t="s">
        <v>59</v>
      </c>
      <c r="AF20" s="73" t="s">
        <v>59</v>
      </c>
      <c r="AG20" s="73" t="s">
        <v>59</v>
      </c>
      <c r="AH20" s="73" t="s">
        <v>59</v>
      </c>
      <c r="AI20" s="73" t="s">
        <v>59</v>
      </c>
      <c r="AJ20" s="73" t="s">
        <v>59</v>
      </c>
      <c r="AK20" s="73" t="s">
        <v>59</v>
      </c>
      <c r="AL20" s="73" t="s">
        <v>59</v>
      </c>
      <c r="AM20" s="73" t="s">
        <v>59</v>
      </c>
      <c r="AN20" s="73" t="s">
        <v>59</v>
      </c>
      <c r="AO20" s="73" t="s">
        <v>59</v>
      </c>
      <c r="AP20" s="73" t="s">
        <v>59</v>
      </c>
      <c r="AQ20" s="73" t="s">
        <v>59</v>
      </c>
    </row>
    <row r="21" spans="1:43" s="2" customFormat="1" ht="18" customHeight="1" thickBot="1" x14ac:dyDescent="0.2">
      <c r="A21" s="175" t="s">
        <v>52</v>
      </c>
      <c r="B21" s="175"/>
      <c r="C21" s="175"/>
      <c r="D21" s="176"/>
      <c r="E21" s="177" t="s">
        <v>47</v>
      </c>
      <c r="F21" s="178" t="s">
        <v>47</v>
      </c>
      <c r="G21" s="179" t="s">
        <v>47</v>
      </c>
      <c r="H21" s="180" t="s">
        <v>48</v>
      </c>
      <c r="I21" s="181" t="s">
        <v>49</v>
      </c>
      <c r="J21" s="178" t="s">
        <v>49</v>
      </c>
      <c r="K21" s="178" t="s">
        <v>49</v>
      </c>
      <c r="L21" s="178" t="s">
        <v>49</v>
      </c>
      <c r="M21" s="178" t="s">
        <v>49</v>
      </c>
      <c r="N21" s="178" t="s">
        <v>49</v>
      </c>
      <c r="O21" s="178" t="s">
        <v>49</v>
      </c>
      <c r="P21" s="178" t="s">
        <v>49</v>
      </c>
      <c r="Q21" s="178" t="s">
        <v>49</v>
      </c>
      <c r="R21" s="178" t="s">
        <v>49</v>
      </c>
      <c r="S21" s="178" t="s">
        <v>49</v>
      </c>
      <c r="T21" s="178" t="s">
        <v>49</v>
      </c>
      <c r="U21" s="178" t="s">
        <v>49</v>
      </c>
      <c r="V21" s="178" t="s">
        <v>49</v>
      </c>
      <c r="W21" s="178" t="s">
        <v>49</v>
      </c>
      <c r="X21" s="178" t="s">
        <v>49</v>
      </c>
      <c r="Y21" s="178" t="s">
        <v>49</v>
      </c>
      <c r="Z21" s="178" t="s">
        <v>49</v>
      </c>
      <c r="AA21" s="178" t="s">
        <v>49</v>
      </c>
      <c r="AB21" s="178" t="s">
        <v>49</v>
      </c>
      <c r="AC21" s="178" t="s">
        <v>49</v>
      </c>
      <c r="AD21" s="178" t="s">
        <v>49</v>
      </c>
      <c r="AE21" s="178" t="s">
        <v>49</v>
      </c>
      <c r="AF21" s="178" t="s">
        <v>49</v>
      </c>
      <c r="AG21" s="178" t="s">
        <v>49</v>
      </c>
      <c r="AH21" s="178" t="s">
        <v>49</v>
      </c>
      <c r="AI21" s="178" t="s">
        <v>49</v>
      </c>
      <c r="AJ21" s="178" t="s">
        <v>49</v>
      </c>
      <c r="AK21" s="178" t="s">
        <v>49</v>
      </c>
      <c r="AL21" s="178" t="s">
        <v>49</v>
      </c>
      <c r="AM21" s="178" t="s">
        <v>49</v>
      </c>
      <c r="AN21" s="178" t="s">
        <v>49</v>
      </c>
      <c r="AO21" s="178" t="s">
        <v>49</v>
      </c>
      <c r="AP21" s="178" t="s">
        <v>49</v>
      </c>
      <c r="AQ21" s="178" t="s">
        <v>49</v>
      </c>
    </row>
    <row r="22" spans="1:43" ht="18" customHeight="1" x14ac:dyDescent="0.15">
      <c r="A22" s="219" t="s">
        <v>1</v>
      </c>
      <c r="B22" s="221" t="s">
        <v>2</v>
      </c>
      <c r="C22" s="223" t="s">
        <v>17</v>
      </c>
      <c r="D22" s="50" t="s">
        <v>3</v>
      </c>
      <c r="E22" s="63"/>
      <c r="F22" s="59"/>
      <c r="G22" s="104"/>
      <c r="H22" s="119"/>
      <c r="I22" s="63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</row>
    <row r="23" spans="1:43" ht="18" customHeight="1" x14ac:dyDescent="0.15">
      <c r="A23" s="219"/>
      <c r="B23" s="221"/>
      <c r="C23" s="223"/>
      <c r="D23" s="51" t="s">
        <v>4</v>
      </c>
      <c r="E23" s="64"/>
      <c r="F23" s="60"/>
      <c r="G23" s="105"/>
      <c r="H23" s="120"/>
      <c r="I23" s="64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ht="18" customHeight="1" x14ac:dyDescent="0.15">
      <c r="A24" s="219"/>
      <c r="B24" s="221"/>
      <c r="C24" s="224"/>
      <c r="D24" s="50"/>
      <c r="E24" s="64"/>
      <c r="F24" s="60"/>
      <c r="G24" s="105"/>
      <c r="H24" s="120"/>
      <c r="I24" s="64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ht="18" customHeight="1" x14ac:dyDescent="0.15">
      <c r="A25" s="219"/>
      <c r="B25" s="221"/>
      <c r="C25" s="225" t="s">
        <v>18</v>
      </c>
      <c r="D25" s="50" t="s">
        <v>3</v>
      </c>
      <c r="E25" s="64"/>
      <c r="F25" s="60"/>
      <c r="G25" s="105"/>
      <c r="H25" s="120"/>
      <c r="I25" s="64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18" customHeight="1" x14ac:dyDescent="0.15">
      <c r="A26" s="219"/>
      <c r="B26" s="221"/>
      <c r="C26" s="226"/>
      <c r="D26" s="51" t="s">
        <v>4</v>
      </c>
      <c r="E26" s="64"/>
      <c r="F26" s="60"/>
      <c r="G26" s="105"/>
      <c r="H26" s="120"/>
      <c r="I26" s="64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18" customHeight="1" x14ac:dyDescent="0.15">
      <c r="A27" s="219"/>
      <c r="B27" s="222"/>
      <c r="C27" s="227"/>
      <c r="D27" s="51"/>
      <c r="E27" s="64"/>
      <c r="F27" s="60"/>
      <c r="G27" s="105"/>
      <c r="H27" s="120"/>
      <c r="I27" s="64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ht="18" customHeight="1" x14ac:dyDescent="0.15">
      <c r="A28" s="219"/>
      <c r="B28" s="4" t="s">
        <v>5</v>
      </c>
      <c r="C28" s="4"/>
      <c r="D28" s="52"/>
      <c r="E28" s="64"/>
      <c r="F28" s="60"/>
      <c r="G28" s="105"/>
      <c r="H28" s="120"/>
      <c r="I28" s="64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18" customHeight="1" x14ac:dyDescent="0.15">
      <c r="A29" s="219"/>
      <c r="B29" s="230"/>
      <c r="C29" s="235"/>
      <c r="D29" s="236"/>
      <c r="E29" s="64"/>
      <c r="F29" s="60"/>
      <c r="G29" s="105"/>
      <c r="H29" s="120"/>
      <c r="I29" s="64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8" customHeight="1" thickBot="1" x14ac:dyDescent="0.2">
      <c r="A30" s="220"/>
      <c r="B30" s="82" t="s">
        <v>6</v>
      </c>
      <c r="C30" s="82"/>
      <c r="D30" s="83"/>
      <c r="E30" s="68">
        <f>SUM(E22:E29)</f>
        <v>0</v>
      </c>
      <c r="F30" s="69">
        <f>SUM(F22:F29)</f>
        <v>0</v>
      </c>
      <c r="G30" s="103">
        <f t="shared" ref="G30:AQ30" si="9">SUM(G22:G29)</f>
        <v>0</v>
      </c>
      <c r="H30" s="118">
        <f t="shared" si="9"/>
        <v>0</v>
      </c>
      <c r="I30" s="68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9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9">
        <f t="shared" si="9"/>
        <v>0</v>
      </c>
      <c r="S30" s="69">
        <f t="shared" si="9"/>
        <v>0</v>
      </c>
      <c r="T30" s="69">
        <f t="shared" si="9"/>
        <v>0</v>
      </c>
      <c r="U30" s="69">
        <f t="shared" si="9"/>
        <v>0</v>
      </c>
      <c r="V30" s="69">
        <f t="shared" si="9"/>
        <v>0</v>
      </c>
      <c r="W30" s="69">
        <f t="shared" si="9"/>
        <v>0</v>
      </c>
      <c r="X30" s="69">
        <f t="shared" si="9"/>
        <v>0</v>
      </c>
      <c r="Y30" s="69">
        <f t="shared" si="9"/>
        <v>0</v>
      </c>
      <c r="Z30" s="69">
        <f t="shared" si="9"/>
        <v>0</v>
      </c>
      <c r="AA30" s="69">
        <f t="shared" si="9"/>
        <v>0</v>
      </c>
      <c r="AB30" s="69">
        <f t="shared" si="9"/>
        <v>0</v>
      </c>
      <c r="AC30" s="69">
        <f t="shared" si="9"/>
        <v>0</v>
      </c>
      <c r="AD30" s="69">
        <f t="shared" si="9"/>
        <v>0</v>
      </c>
      <c r="AE30" s="69">
        <f t="shared" si="9"/>
        <v>0</v>
      </c>
      <c r="AF30" s="69">
        <f t="shared" si="9"/>
        <v>0</v>
      </c>
      <c r="AG30" s="69">
        <f t="shared" si="9"/>
        <v>0</v>
      </c>
      <c r="AH30" s="69">
        <f t="shared" si="9"/>
        <v>0</v>
      </c>
      <c r="AI30" s="69">
        <f t="shared" si="9"/>
        <v>0</v>
      </c>
      <c r="AJ30" s="69">
        <f t="shared" si="9"/>
        <v>0</v>
      </c>
      <c r="AK30" s="69">
        <f t="shared" si="9"/>
        <v>0</v>
      </c>
      <c r="AL30" s="69">
        <f t="shared" si="9"/>
        <v>0</v>
      </c>
      <c r="AM30" s="69">
        <f t="shared" si="9"/>
        <v>0</v>
      </c>
      <c r="AN30" s="69">
        <f t="shared" si="9"/>
        <v>0</v>
      </c>
      <c r="AO30" s="69">
        <f t="shared" si="9"/>
        <v>0</v>
      </c>
      <c r="AP30" s="69">
        <f t="shared" si="9"/>
        <v>0</v>
      </c>
      <c r="AQ30" s="69">
        <f t="shared" si="9"/>
        <v>0</v>
      </c>
    </row>
    <row r="31" spans="1:43" ht="18" customHeight="1" x14ac:dyDescent="0.15">
      <c r="A31" s="241" t="s">
        <v>7</v>
      </c>
      <c r="B31" s="242" t="s">
        <v>8</v>
      </c>
      <c r="C31" s="243" t="s">
        <v>17</v>
      </c>
      <c r="D31" s="50" t="s">
        <v>9</v>
      </c>
      <c r="E31" s="63"/>
      <c r="F31" s="59"/>
      <c r="G31" s="104"/>
      <c r="H31" s="119"/>
      <c r="I31" s="63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</row>
    <row r="32" spans="1:43" ht="18" customHeight="1" x14ac:dyDescent="0.15">
      <c r="A32" s="219"/>
      <c r="B32" s="221"/>
      <c r="C32" s="223"/>
      <c r="D32" s="51" t="s">
        <v>10</v>
      </c>
      <c r="E32" s="63"/>
      <c r="F32" s="59"/>
      <c r="G32" s="104"/>
      <c r="H32" s="119"/>
      <c r="I32" s="63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ht="18" customHeight="1" x14ac:dyDescent="0.15">
      <c r="A33" s="219"/>
      <c r="B33" s="221"/>
      <c r="C33" s="224"/>
      <c r="D33" s="50" t="s">
        <v>21</v>
      </c>
      <c r="E33" s="63"/>
      <c r="F33" s="59"/>
      <c r="G33" s="104"/>
      <c r="H33" s="119"/>
      <c r="I33" s="63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</row>
    <row r="34" spans="1:43" ht="18" customHeight="1" x14ac:dyDescent="0.15">
      <c r="A34" s="219"/>
      <c r="B34" s="221"/>
      <c r="C34" s="225" t="s">
        <v>18</v>
      </c>
      <c r="D34" s="50" t="s">
        <v>20</v>
      </c>
      <c r="E34" s="63"/>
      <c r="F34" s="59"/>
      <c r="G34" s="104"/>
      <c r="H34" s="119"/>
      <c r="I34" s="63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1:43" ht="18" customHeight="1" x14ac:dyDescent="0.15">
      <c r="A35" s="219"/>
      <c r="B35" s="221"/>
      <c r="C35" s="226"/>
      <c r="D35" s="51" t="s">
        <v>10</v>
      </c>
      <c r="E35" s="64"/>
      <c r="F35" s="60"/>
      <c r="G35" s="105"/>
      <c r="H35" s="120"/>
      <c r="I35" s="64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8" customHeight="1" x14ac:dyDescent="0.15">
      <c r="A36" s="219"/>
      <c r="B36" s="222"/>
      <c r="C36" s="227"/>
      <c r="D36" s="50" t="s">
        <v>21</v>
      </c>
      <c r="E36" s="64"/>
      <c r="F36" s="60"/>
      <c r="G36" s="105"/>
      <c r="H36" s="120"/>
      <c r="I36" s="64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ht="18" customHeight="1" x14ac:dyDescent="0.15">
      <c r="A37" s="219"/>
      <c r="B37" s="244" t="s">
        <v>11</v>
      </c>
      <c r="C37" s="214" t="s">
        <v>22</v>
      </c>
      <c r="D37" s="52" t="s">
        <v>23</v>
      </c>
      <c r="E37" s="64"/>
      <c r="F37" s="60"/>
      <c r="G37" s="105"/>
      <c r="H37" s="120"/>
      <c r="I37" s="64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8" customHeight="1" x14ac:dyDescent="0.15">
      <c r="A38" s="219"/>
      <c r="B38" s="221"/>
      <c r="C38" s="215"/>
      <c r="D38" s="52" t="s">
        <v>24</v>
      </c>
      <c r="E38" s="64"/>
      <c r="F38" s="60"/>
      <c r="G38" s="105"/>
      <c r="H38" s="120"/>
      <c r="I38" s="64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</row>
    <row r="39" spans="1:43" ht="18" customHeight="1" x14ac:dyDescent="0.15">
      <c r="A39" s="219"/>
      <c r="B39" s="221"/>
      <c r="C39" s="216"/>
      <c r="D39" s="52" t="s">
        <v>25</v>
      </c>
      <c r="E39" s="64"/>
      <c r="F39" s="60"/>
      <c r="G39" s="105"/>
      <c r="H39" s="120"/>
      <c r="I39" s="64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ht="18" customHeight="1" x14ac:dyDescent="0.15">
      <c r="A40" s="219"/>
      <c r="B40" s="221"/>
      <c r="C40" s="3" t="s">
        <v>26</v>
      </c>
      <c r="D40" s="52"/>
      <c r="E40" s="64"/>
      <c r="F40" s="60"/>
      <c r="G40" s="105"/>
      <c r="H40" s="120"/>
      <c r="I40" s="64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ht="18" customHeight="1" x14ac:dyDescent="0.15">
      <c r="A41" s="219"/>
      <c r="B41" s="221"/>
      <c r="C41" s="3" t="s">
        <v>66</v>
      </c>
      <c r="D41" s="52"/>
      <c r="E41" s="64"/>
      <c r="F41" s="60"/>
      <c r="G41" s="105"/>
      <c r="H41" s="120"/>
      <c r="I41" s="64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ht="18" customHeight="1" x14ac:dyDescent="0.15">
      <c r="A42" s="219"/>
      <c r="B42" s="221"/>
      <c r="C42" s="3" t="s">
        <v>27</v>
      </c>
      <c r="D42" s="52"/>
      <c r="E42" s="64"/>
      <c r="F42" s="60"/>
      <c r="G42" s="105"/>
      <c r="H42" s="120"/>
      <c r="I42" s="64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  <row r="43" spans="1:43" ht="18" customHeight="1" x14ac:dyDescent="0.15">
      <c r="A43" s="219"/>
      <c r="B43" s="221"/>
      <c r="C43" s="3" t="s">
        <v>28</v>
      </c>
      <c r="D43" s="52"/>
      <c r="E43" s="64"/>
      <c r="F43" s="60"/>
      <c r="G43" s="105"/>
      <c r="H43" s="120"/>
      <c r="I43" s="64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</row>
    <row r="44" spans="1:43" ht="18" customHeight="1" x14ac:dyDescent="0.15">
      <c r="A44" s="219"/>
      <c r="B44" s="221"/>
      <c r="C44" s="3" t="s">
        <v>29</v>
      </c>
      <c r="D44" s="52"/>
      <c r="E44" s="64"/>
      <c r="F44" s="60"/>
      <c r="G44" s="105"/>
      <c r="H44" s="120"/>
      <c r="I44" s="64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</row>
    <row r="45" spans="1:43" ht="18" customHeight="1" x14ac:dyDescent="0.15">
      <c r="A45" s="219"/>
      <c r="B45" s="221"/>
      <c r="C45" s="214" t="s">
        <v>35</v>
      </c>
      <c r="D45" s="52" t="s">
        <v>33</v>
      </c>
      <c r="E45" s="64"/>
      <c r="F45" s="60"/>
      <c r="G45" s="105"/>
      <c r="H45" s="120"/>
      <c r="I45" s="64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ht="18" customHeight="1" x14ac:dyDescent="0.15">
      <c r="A46" s="219"/>
      <c r="B46" s="221"/>
      <c r="C46" s="215"/>
      <c r="D46" s="52" t="s">
        <v>36</v>
      </c>
      <c r="E46" s="64"/>
      <c r="F46" s="60"/>
      <c r="G46" s="105"/>
      <c r="H46" s="120"/>
      <c r="I46" s="64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</row>
    <row r="47" spans="1:43" ht="18" customHeight="1" x14ac:dyDescent="0.15">
      <c r="A47" s="219"/>
      <c r="B47" s="221"/>
      <c r="C47" s="216"/>
      <c r="D47" s="52" t="s">
        <v>37</v>
      </c>
      <c r="E47" s="64"/>
      <c r="F47" s="60"/>
      <c r="G47" s="105"/>
      <c r="H47" s="120"/>
      <c r="I47" s="64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ht="18" customHeight="1" x14ac:dyDescent="0.15">
      <c r="A48" s="219"/>
      <c r="B48" s="221"/>
      <c r="C48" s="3" t="s">
        <v>34</v>
      </c>
      <c r="D48" s="52"/>
      <c r="E48" s="64"/>
      <c r="F48" s="60"/>
      <c r="G48" s="105"/>
      <c r="H48" s="120"/>
      <c r="I48" s="64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43" ht="18" customHeight="1" x14ac:dyDescent="0.15">
      <c r="A49" s="219"/>
      <c r="B49" s="221"/>
      <c r="C49" s="3" t="s">
        <v>30</v>
      </c>
      <c r="D49" s="52"/>
      <c r="E49" s="64"/>
      <c r="F49" s="60"/>
      <c r="G49" s="105"/>
      <c r="H49" s="120"/>
      <c r="I49" s="64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</row>
    <row r="50" spans="1:43" ht="18" customHeight="1" x14ac:dyDescent="0.15">
      <c r="A50" s="219"/>
      <c r="B50" s="221"/>
      <c r="C50" s="3" t="s">
        <v>31</v>
      </c>
      <c r="D50" s="52"/>
      <c r="E50" s="64"/>
      <c r="F50" s="60"/>
      <c r="G50" s="105"/>
      <c r="H50" s="120"/>
      <c r="I50" s="64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</row>
    <row r="51" spans="1:43" ht="18" customHeight="1" x14ac:dyDescent="0.15">
      <c r="A51" s="219"/>
      <c r="B51" s="221"/>
      <c r="C51" s="3" t="s">
        <v>78</v>
      </c>
      <c r="D51" s="52"/>
      <c r="E51" s="64"/>
      <c r="F51" s="64"/>
      <c r="G51" s="64"/>
      <c r="H51" s="120"/>
      <c r="I51" s="64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</row>
    <row r="52" spans="1:43" ht="18" customHeight="1" x14ac:dyDescent="0.15">
      <c r="A52" s="219"/>
      <c r="B52" s="221"/>
      <c r="C52" s="3"/>
      <c r="D52" s="52"/>
      <c r="E52" s="64"/>
      <c r="F52" s="60"/>
      <c r="G52" s="105"/>
      <c r="H52" s="120"/>
      <c r="I52" s="64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</row>
    <row r="53" spans="1:43" ht="18" customHeight="1" x14ac:dyDescent="0.15">
      <c r="A53" s="219"/>
      <c r="B53" s="222"/>
      <c r="C53" s="3"/>
      <c r="D53" s="52"/>
      <c r="E53" s="64"/>
      <c r="F53" s="60"/>
      <c r="G53" s="105"/>
      <c r="H53" s="120"/>
      <c r="I53" s="64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</row>
    <row r="54" spans="1:43" ht="18" customHeight="1" x14ac:dyDescent="0.15">
      <c r="A54" s="219"/>
      <c r="B54" s="217"/>
      <c r="C54" s="218"/>
      <c r="D54" s="99"/>
      <c r="E54" s="64"/>
      <c r="F54" s="60"/>
      <c r="G54" s="105"/>
      <c r="H54" s="120"/>
      <c r="I54" s="64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1:43" ht="18" customHeight="1" thickBot="1" x14ac:dyDescent="0.2">
      <c r="A55" s="220"/>
      <c r="B55" s="82" t="s">
        <v>12</v>
      </c>
      <c r="C55" s="82"/>
      <c r="D55" s="83"/>
      <c r="E55" s="68">
        <f>SUM(E31:E54)</f>
        <v>0</v>
      </c>
      <c r="F55" s="69">
        <f t="shared" ref="F55:AQ55" si="10">SUM(F31:F54)</f>
        <v>0</v>
      </c>
      <c r="G55" s="103">
        <f t="shared" si="10"/>
        <v>0</v>
      </c>
      <c r="H55" s="118">
        <f t="shared" si="10"/>
        <v>0</v>
      </c>
      <c r="I55" s="68">
        <f t="shared" si="10"/>
        <v>0</v>
      </c>
      <c r="J55" s="69">
        <f t="shared" si="10"/>
        <v>0</v>
      </c>
      <c r="K55" s="69">
        <f t="shared" si="10"/>
        <v>0</v>
      </c>
      <c r="L55" s="69">
        <f t="shared" si="10"/>
        <v>0</v>
      </c>
      <c r="M55" s="69">
        <f t="shared" si="10"/>
        <v>0</v>
      </c>
      <c r="N55" s="69">
        <f t="shared" si="10"/>
        <v>0</v>
      </c>
      <c r="O55" s="69">
        <f t="shared" si="10"/>
        <v>0</v>
      </c>
      <c r="P55" s="69">
        <f t="shared" si="10"/>
        <v>0</v>
      </c>
      <c r="Q55" s="69">
        <f t="shared" si="10"/>
        <v>0</v>
      </c>
      <c r="R55" s="69">
        <f t="shared" si="10"/>
        <v>0</v>
      </c>
      <c r="S55" s="69">
        <f t="shared" si="10"/>
        <v>0</v>
      </c>
      <c r="T55" s="69">
        <f t="shared" si="10"/>
        <v>0</v>
      </c>
      <c r="U55" s="69">
        <f t="shared" si="10"/>
        <v>0</v>
      </c>
      <c r="V55" s="69">
        <f t="shared" si="10"/>
        <v>0</v>
      </c>
      <c r="W55" s="69">
        <f t="shared" si="10"/>
        <v>0</v>
      </c>
      <c r="X55" s="69">
        <f t="shared" si="10"/>
        <v>0</v>
      </c>
      <c r="Y55" s="69">
        <f t="shared" si="10"/>
        <v>0</v>
      </c>
      <c r="Z55" s="69">
        <f t="shared" si="10"/>
        <v>0</v>
      </c>
      <c r="AA55" s="69">
        <f t="shared" si="10"/>
        <v>0</v>
      </c>
      <c r="AB55" s="69">
        <f t="shared" si="10"/>
        <v>0</v>
      </c>
      <c r="AC55" s="69">
        <f t="shared" si="10"/>
        <v>0</v>
      </c>
      <c r="AD55" s="69">
        <f t="shared" si="10"/>
        <v>0</v>
      </c>
      <c r="AE55" s="69">
        <f t="shared" si="10"/>
        <v>0</v>
      </c>
      <c r="AF55" s="69">
        <f t="shared" si="10"/>
        <v>0</v>
      </c>
      <c r="AG55" s="69">
        <f t="shared" si="10"/>
        <v>0</v>
      </c>
      <c r="AH55" s="69">
        <f t="shared" si="10"/>
        <v>0</v>
      </c>
      <c r="AI55" s="69">
        <f t="shared" si="10"/>
        <v>0</v>
      </c>
      <c r="AJ55" s="69">
        <f t="shared" si="10"/>
        <v>0</v>
      </c>
      <c r="AK55" s="69">
        <f t="shared" si="10"/>
        <v>0</v>
      </c>
      <c r="AL55" s="69">
        <f t="shared" si="10"/>
        <v>0</v>
      </c>
      <c r="AM55" s="69">
        <f t="shared" si="10"/>
        <v>0</v>
      </c>
      <c r="AN55" s="69">
        <f t="shared" si="10"/>
        <v>0</v>
      </c>
      <c r="AO55" s="69">
        <f t="shared" si="10"/>
        <v>0</v>
      </c>
      <c r="AP55" s="69">
        <f t="shared" si="10"/>
        <v>0</v>
      </c>
      <c r="AQ55" s="69">
        <f t="shared" si="10"/>
        <v>0</v>
      </c>
    </row>
    <row r="56" spans="1:43" ht="20" customHeight="1" thickBot="1" x14ac:dyDescent="0.2">
      <c r="A56" s="232" t="s">
        <v>44</v>
      </c>
      <c r="B56" s="233"/>
      <c r="C56" s="233"/>
      <c r="D56" s="234"/>
      <c r="E56" s="77">
        <f>E30-E55</f>
        <v>0</v>
      </c>
      <c r="F56" s="78">
        <f t="shared" ref="F56:AQ56" si="11">F30-F55</f>
        <v>0</v>
      </c>
      <c r="G56" s="106">
        <f>G30-G55</f>
        <v>0</v>
      </c>
      <c r="H56" s="121">
        <f t="shared" si="11"/>
        <v>0</v>
      </c>
      <c r="I56" s="77">
        <f t="shared" si="11"/>
        <v>0</v>
      </c>
      <c r="J56" s="78">
        <f t="shared" si="11"/>
        <v>0</v>
      </c>
      <c r="K56" s="78">
        <f t="shared" si="11"/>
        <v>0</v>
      </c>
      <c r="L56" s="78">
        <f t="shared" si="11"/>
        <v>0</v>
      </c>
      <c r="M56" s="78">
        <f t="shared" si="11"/>
        <v>0</v>
      </c>
      <c r="N56" s="78">
        <f t="shared" si="11"/>
        <v>0</v>
      </c>
      <c r="O56" s="78">
        <f t="shared" si="11"/>
        <v>0</v>
      </c>
      <c r="P56" s="78">
        <f t="shared" si="11"/>
        <v>0</v>
      </c>
      <c r="Q56" s="78">
        <f t="shared" si="11"/>
        <v>0</v>
      </c>
      <c r="R56" s="78">
        <f t="shared" si="11"/>
        <v>0</v>
      </c>
      <c r="S56" s="78">
        <f t="shared" si="11"/>
        <v>0</v>
      </c>
      <c r="T56" s="78">
        <f t="shared" si="11"/>
        <v>0</v>
      </c>
      <c r="U56" s="78">
        <f t="shared" si="11"/>
        <v>0</v>
      </c>
      <c r="V56" s="78">
        <f t="shared" si="11"/>
        <v>0</v>
      </c>
      <c r="W56" s="78">
        <f t="shared" si="11"/>
        <v>0</v>
      </c>
      <c r="X56" s="78">
        <f t="shared" si="11"/>
        <v>0</v>
      </c>
      <c r="Y56" s="78">
        <f t="shared" si="11"/>
        <v>0</v>
      </c>
      <c r="Z56" s="78">
        <f t="shared" si="11"/>
        <v>0</v>
      </c>
      <c r="AA56" s="78">
        <f t="shared" si="11"/>
        <v>0</v>
      </c>
      <c r="AB56" s="78">
        <f t="shared" si="11"/>
        <v>0</v>
      </c>
      <c r="AC56" s="78">
        <f t="shared" si="11"/>
        <v>0</v>
      </c>
      <c r="AD56" s="78">
        <f t="shared" si="11"/>
        <v>0</v>
      </c>
      <c r="AE56" s="78">
        <f t="shared" si="11"/>
        <v>0</v>
      </c>
      <c r="AF56" s="78">
        <f t="shared" si="11"/>
        <v>0</v>
      </c>
      <c r="AG56" s="78">
        <f t="shared" si="11"/>
        <v>0</v>
      </c>
      <c r="AH56" s="78">
        <f t="shared" si="11"/>
        <v>0</v>
      </c>
      <c r="AI56" s="78">
        <f t="shared" si="11"/>
        <v>0</v>
      </c>
      <c r="AJ56" s="78">
        <f t="shared" si="11"/>
        <v>0</v>
      </c>
      <c r="AK56" s="78">
        <f t="shared" si="11"/>
        <v>0</v>
      </c>
      <c r="AL56" s="78">
        <f t="shared" si="11"/>
        <v>0</v>
      </c>
      <c r="AM56" s="78">
        <f t="shared" si="11"/>
        <v>0</v>
      </c>
      <c r="AN56" s="78">
        <f t="shared" si="11"/>
        <v>0</v>
      </c>
      <c r="AO56" s="78">
        <f t="shared" si="11"/>
        <v>0</v>
      </c>
      <c r="AP56" s="78">
        <f t="shared" si="11"/>
        <v>0</v>
      </c>
      <c r="AQ56" s="78">
        <f t="shared" si="11"/>
        <v>0</v>
      </c>
    </row>
    <row r="57" spans="1:43" ht="20" customHeight="1" thickBot="1" x14ac:dyDescent="0.2">
      <c r="A57" s="237" t="s">
        <v>45</v>
      </c>
      <c r="B57" s="238"/>
      <c r="C57" s="238"/>
      <c r="D57" s="239"/>
      <c r="E57" s="128">
        <f>E51</f>
        <v>0</v>
      </c>
      <c r="F57" s="128">
        <f t="shared" ref="F57:AQ57" si="12">F51</f>
        <v>0</v>
      </c>
      <c r="G57" s="129">
        <f t="shared" si="12"/>
        <v>0</v>
      </c>
      <c r="H57" s="123">
        <f t="shared" si="12"/>
        <v>0</v>
      </c>
      <c r="I57" s="128">
        <f t="shared" si="12"/>
        <v>0</v>
      </c>
      <c r="J57" s="128">
        <f t="shared" si="12"/>
        <v>0</v>
      </c>
      <c r="K57" s="128">
        <f t="shared" si="12"/>
        <v>0</v>
      </c>
      <c r="L57" s="128">
        <f t="shared" si="12"/>
        <v>0</v>
      </c>
      <c r="M57" s="128">
        <f t="shared" si="12"/>
        <v>0</v>
      </c>
      <c r="N57" s="128">
        <f t="shared" si="12"/>
        <v>0</v>
      </c>
      <c r="O57" s="128">
        <f t="shared" si="12"/>
        <v>0</v>
      </c>
      <c r="P57" s="128">
        <f t="shared" si="12"/>
        <v>0</v>
      </c>
      <c r="Q57" s="128">
        <f t="shared" si="12"/>
        <v>0</v>
      </c>
      <c r="R57" s="128">
        <f t="shared" si="12"/>
        <v>0</v>
      </c>
      <c r="S57" s="128">
        <f t="shared" si="12"/>
        <v>0</v>
      </c>
      <c r="T57" s="128">
        <f t="shared" si="12"/>
        <v>0</v>
      </c>
      <c r="U57" s="128">
        <f t="shared" si="12"/>
        <v>0</v>
      </c>
      <c r="V57" s="128">
        <f t="shared" si="12"/>
        <v>0</v>
      </c>
      <c r="W57" s="128">
        <f t="shared" si="12"/>
        <v>0</v>
      </c>
      <c r="X57" s="128">
        <f t="shared" si="12"/>
        <v>0</v>
      </c>
      <c r="Y57" s="128">
        <f t="shared" si="12"/>
        <v>0</v>
      </c>
      <c r="Z57" s="128">
        <f t="shared" si="12"/>
        <v>0</v>
      </c>
      <c r="AA57" s="128">
        <f t="shared" si="12"/>
        <v>0</v>
      </c>
      <c r="AB57" s="128">
        <f t="shared" si="12"/>
        <v>0</v>
      </c>
      <c r="AC57" s="128">
        <f t="shared" si="12"/>
        <v>0</v>
      </c>
      <c r="AD57" s="128">
        <f t="shared" si="12"/>
        <v>0</v>
      </c>
      <c r="AE57" s="128">
        <f t="shared" si="12"/>
        <v>0</v>
      </c>
      <c r="AF57" s="128">
        <f t="shared" si="12"/>
        <v>0</v>
      </c>
      <c r="AG57" s="128">
        <f t="shared" si="12"/>
        <v>0</v>
      </c>
      <c r="AH57" s="128">
        <f t="shared" si="12"/>
        <v>0</v>
      </c>
      <c r="AI57" s="128">
        <f t="shared" si="12"/>
        <v>0</v>
      </c>
      <c r="AJ57" s="128">
        <f t="shared" si="12"/>
        <v>0</v>
      </c>
      <c r="AK57" s="128">
        <f t="shared" si="12"/>
        <v>0</v>
      </c>
      <c r="AL57" s="128">
        <f t="shared" si="12"/>
        <v>0</v>
      </c>
      <c r="AM57" s="128">
        <f t="shared" si="12"/>
        <v>0</v>
      </c>
      <c r="AN57" s="128">
        <f t="shared" si="12"/>
        <v>0</v>
      </c>
      <c r="AO57" s="128">
        <f t="shared" si="12"/>
        <v>0</v>
      </c>
      <c r="AP57" s="128">
        <f t="shared" si="12"/>
        <v>0</v>
      </c>
      <c r="AQ57" s="128">
        <f t="shared" si="12"/>
        <v>0</v>
      </c>
    </row>
    <row r="58" spans="1:43" ht="20" customHeight="1" thickBot="1" x14ac:dyDescent="0.2">
      <c r="A58" s="240" t="s">
        <v>43</v>
      </c>
      <c r="B58" s="233"/>
      <c r="C58" s="233"/>
      <c r="D58" s="234"/>
      <c r="E58" s="76">
        <f>E56+E57</f>
        <v>0</v>
      </c>
      <c r="F58" s="75">
        <f t="shared" ref="F58:AQ58" si="13">F56+F57</f>
        <v>0</v>
      </c>
      <c r="G58" s="108">
        <f t="shared" si="13"/>
        <v>0</v>
      </c>
      <c r="H58" s="123">
        <f t="shared" si="13"/>
        <v>0</v>
      </c>
      <c r="I58" s="76">
        <f t="shared" si="13"/>
        <v>0</v>
      </c>
      <c r="J58" s="75">
        <f t="shared" si="13"/>
        <v>0</v>
      </c>
      <c r="K58" s="75">
        <f t="shared" si="13"/>
        <v>0</v>
      </c>
      <c r="L58" s="75">
        <f t="shared" si="13"/>
        <v>0</v>
      </c>
      <c r="M58" s="75">
        <f>M56+M57</f>
        <v>0</v>
      </c>
      <c r="N58" s="75">
        <f t="shared" si="13"/>
        <v>0</v>
      </c>
      <c r="O58" s="75">
        <f t="shared" si="13"/>
        <v>0</v>
      </c>
      <c r="P58" s="75">
        <f t="shared" si="13"/>
        <v>0</v>
      </c>
      <c r="Q58" s="75">
        <f t="shared" si="13"/>
        <v>0</v>
      </c>
      <c r="R58" s="75">
        <f t="shared" si="13"/>
        <v>0</v>
      </c>
      <c r="S58" s="75">
        <f>S56+S57</f>
        <v>0</v>
      </c>
      <c r="T58" s="75">
        <f t="shared" si="13"/>
        <v>0</v>
      </c>
      <c r="U58" s="75">
        <f t="shared" si="13"/>
        <v>0</v>
      </c>
      <c r="V58" s="75">
        <f t="shared" si="13"/>
        <v>0</v>
      </c>
      <c r="W58" s="75">
        <f t="shared" si="13"/>
        <v>0</v>
      </c>
      <c r="X58" s="75">
        <f t="shared" si="13"/>
        <v>0</v>
      </c>
      <c r="Y58" s="75">
        <f t="shared" si="13"/>
        <v>0</v>
      </c>
      <c r="Z58" s="75">
        <f t="shared" si="13"/>
        <v>0</v>
      </c>
      <c r="AA58" s="75">
        <f t="shared" si="13"/>
        <v>0</v>
      </c>
      <c r="AB58" s="75">
        <f t="shared" si="13"/>
        <v>0</v>
      </c>
      <c r="AC58" s="75">
        <f t="shared" si="13"/>
        <v>0</v>
      </c>
      <c r="AD58" s="75">
        <f t="shared" si="13"/>
        <v>0</v>
      </c>
      <c r="AE58" s="75">
        <f t="shared" si="13"/>
        <v>0</v>
      </c>
      <c r="AF58" s="75">
        <f t="shared" si="13"/>
        <v>0</v>
      </c>
      <c r="AG58" s="75">
        <f t="shared" si="13"/>
        <v>0</v>
      </c>
      <c r="AH58" s="75">
        <f t="shared" si="13"/>
        <v>0</v>
      </c>
      <c r="AI58" s="75">
        <f t="shared" si="13"/>
        <v>0</v>
      </c>
      <c r="AJ58" s="75">
        <f t="shared" si="13"/>
        <v>0</v>
      </c>
      <c r="AK58" s="75">
        <f t="shared" si="13"/>
        <v>0</v>
      </c>
      <c r="AL58" s="75">
        <f t="shared" si="13"/>
        <v>0</v>
      </c>
      <c r="AM58" s="75">
        <f t="shared" si="13"/>
        <v>0</v>
      </c>
      <c r="AN58" s="75">
        <f t="shared" si="13"/>
        <v>0</v>
      </c>
      <c r="AO58" s="75">
        <f t="shared" si="13"/>
        <v>0</v>
      </c>
      <c r="AP58" s="75">
        <f t="shared" si="13"/>
        <v>0</v>
      </c>
      <c r="AQ58" s="75">
        <f t="shared" si="13"/>
        <v>0</v>
      </c>
    </row>
    <row r="59" spans="1:43" ht="17" customHeight="1" x14ac:dyDescent="0.15">
      <c r="A59" s="241" t="s">
        <v>16</v>
      </c>
      <c r="B59" s="228" t="s">
        <v>39</v>
      </c>
      <c r="C59" s="229"/>
      <c r="D59" s="54"/>
      <c r="E59" s="66"/>
      <c r="F59" s="62"/>
      <c r="G59" s="109"/>
      <c r="H59" s="124"/>
      <c r="I59" s="66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</row>
    <row r="60" spans="1:43" ht="17" customHeight="1" x14ac:dyDescent="0.15">
      <c r="A60" s="219"/>
      <c r="B60" s="230" t="s">
        <v>40</v>
      </c>
      <c r="C60" s="231"/>
      <c r="D60" s="55"/>
      <c r="E60" s="65"/>
      <c r="F60" s="61"/>
      <c r="G60" s="107"/>
      <c r="H60" s="122"/>
      <c r="I60" s="65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1:43" ht="17" customHeight="1" x14ac:dyDescent="0.15">
      <c r="A61" s="219"/>
      <c r="B61" s="230" t="s">
        <v>38</v>
      </c>
      <c r="C61" s="231"/>
      <c r="D61" s="168"/>
      <c r="E61" s="64"/>
      <c r="F61" s="60"/>
      <c r="G61" s="105"/>
      <c r="H61" s="120"/>
      <c r="I61" s="64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  <row r="62" spans="1:43" ht="17" customHeight="1" x14ac:dyDescent="0.15">
      <c r="A62" s="219"/>
      <c r="B62" s="230" t="s">
        <v>98</v>
      </c>
      <c r="C62" s="231"/>
      <c r="D62" s="173"/>
      <c r="E62" s="64"/>
      <c r="F62" s="60"/>
      <c r="G62" s="105"/>
      <c r="H62" s="120"/>
      <c r="I62" s="64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1:43" ht="17" customHeight="1" x14ac:dyDescent="0.15">
      <c r="A63" s="219"/>
      <c r="B63" s="230" t="s">
        <v>19</v>
      </c>
      <c r="C63" s="231"/>
      <c r="D63" s="55"/>
      <c r="E63" s="65"/>
      <c r="F63" s="61"/>
      <c r="G63" s="107"/>
      <c r="H63" s="122"/>
      <c r="I63" s="65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1:43" ht="17" customHeight="1" x14ac:dyDescent="0.15">
      <c r="A64" s="219"/>
      <c r="B64" s="230" t="s">
        <v>42</v>
      </c>
      <c r="C64" s="231"/>
      <c r="D64" s="168"/>
      <c r="E64" s="64"/>
      <c r="F64" s="60"/>
      <c r="G64" s="105"/>
      <c r="H64" s="120"/>
      <c r="I64" s="64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</row>
    <row r="65" spans="1:43" ht="17" customHeight="1" x14ac:dyDescent="0.15">
      <c r="A65" s="219"/>
      <c r="B65" s="212" t="s">
        <v>69</v>
      </c>
      <c r="C65" s="213"/>
      <c r="D65" s="81"/>
      <c r="E65" s="92" t="str">
        <f t="shared" ref="E65:AQ65" si="14">IF(E19="融資月",$C$10," " )</f>
        <v xml:space="preserve"> </v>
      </c>
      <c r="F65" s="92" t="str">
        <f t="shared" si="14"/>
        <v xml:space="preserve"> </v>
      </c>
      <c r="G65" s="110" t="str">
        <f t="shared" si="14"/>
        <v xml:space="preserve"> </v>
      </c>
      <c r="H65" s="125" t="str">
        <f t="shared" si="14"/>
        <v xml:space="preserve"> </v>
      </c>
      <c r="I65" s="112" t="str">
        <f t="shared" si="14"/>
        <v xml:space="preserve"> </v>
      </c>
      <c r="J65" s="92" t="str">
        <f t="shared" si="14"/>
        <v xml:space="preserve"> </v>
      </c>
      <c r="K65" s="92">
        <f t="shared" si="14"/>
        <v>3000</v>
      </c>
      <c r="L65" s="92" t="str">
        <f t="shared" si="14"/>
        <v xml:space="preserve"> </v>
      </c>
      <c r="M65" s="92" t="str">
        <f t="shared" si="14"/>
        <v xml:space="preserve"> </v>
      </c>
      <c r="N65" s="92" t="str">
        <f t="shared" si="14"/>
        <v xml:space="preserve"> </v>
      </c>
      <c r="O65" s="92" t="str">
        <f t="shared" si="14"/>
        <v xml:space="preserve"> </v>
      </c>
      <c r="P65" s="92" t="str">
        <f t="shared" si="14"/>
        <v xml:space="preserve"> </v>
      </c>
      <c r="Q65" s="92" t="str">
        <f t="shared" si="14"/>
        <v xml:space="preserve"> </v>
      </c>
      <c r="R65" s="92" t="str">
        <f t="shared" si="14"/>
        <v xml:space="preserve"> </v>
      </c>
      <c r="S65" s="92" t="str">
        <f t="shared" si="14"/>
        <v xml:space="preserve"> </v>
      </c>
      <c r="T65" s="92" t="str">
        <f t="shared" si="14"/>
        <v xml:space="preserve"> </v>
      </c>
      <c r="U65" s="92" t="str">
        <f t="shared" si="14"/>
        <v xml:space="preserve"> </v>
      </c>
      <c r="V65" s="92" t="str">
        <f t="shared" si="14"/>
        <v xml:space="preserve"> </v>
      </c>
      <c r="W65" s="92" t="str">
        <f t="shared" si="14"/>
        <v xml:space="preserve"> </v>
      </c>
      <c r="X65" s="92" t="str">
        <f t="shared" si="14"/>
        <v xml:space="preserve"> </v>
      </c>
      <c r="Y65" s="92" t="str">
        <f t="shared" si="14"/>
        <v xml:space="preserve"> </v>
      </c>
      <c r="Z65" s="92" t="str">
        <f t="shared" si="14"/>
        <v xml:space="preserve"> </v>
      </c>
      <c r="AA65" s="92" t="str">
        <f t="shared" si="14"/>
        <v xml:space="preserve"> </v>
      </c>
      <c r="AB65" s="92" t="str">
        <f t="shared" si="14"/>
        <v xml:space="preserve"> </v>
      </c>
      <c r="AC65" s="92" t="str">
        <f t="shared" si="14"/>
        <v xml:space="preserve"> </v>
      </c>
      <c r="AD65" s="92" t="str">
        <f t="shared" si="14"/>
        <v xml:space="preserve"> </v>
      </c>
      <c r="AE65" s="92" t="str">
        <f t="shared" si="14"/>
        <v xml:space="preserve"> </v>
      </c>
      <c r="AF65" s="92" t="str">
        <f t="shared" si="14"/>
        <v xml:space="preserve"> </v>
      </c>
      <c r="AG65" s="92" t="str">
        <f t="shared" si="14"/>
        <v xml:space="preserve"> </v>
      </c>
      <c r="AH65" s="92" t="str">
        <f t="shared" si="14"/>
        <v xml:space="preserve"> </v>
      </c>
      <c r="AI65" s="92" t="str">
        <f t="shared" si="14"/>
        <v xml:space="preserve"> </v>
      </c>
      <c r="AJ65" s="92" t="str">
        <f t="shared" si="14"/>
        <v xml:space="preserve"> </v>
      </c>
      <c r="AK65" s="92" t="str">
        <f t="shared" si="14"/>
        <v xml:space="preserve"> </v>
      </c>
      <c r="AL65" s="92" t="str">
        <f t="shared" si="14"/>
        <v xml:space="preserve"> </v>
      </c>
      <c r="AM65" s="92" t="str">
        <f t="shared" si="14"/>
        <v xml:space="preserve"> </v>
      </c>
      <c r="AN65" s="92" t="str">
        <f t="shared" si="14"/>
        <v xml:space="preserve"> </v>
      </c>
      <c r="AO65" s="92" t="str">
        <f t="shared" si="14"/>
        <v xml:space="preserve"> </v>
      </c>
      <c r="AP65" s="92" t="str">
        <f t="shared" si="14"/>
        <v xml:space="preserve"> </v>
      </c>
      <c r="AQ65" s="92" t="str">
        <f t="shared" si="14"/>
        <v xml:space="preserve"> </v>
      </c>
    </row>
    <row r="66" spans="1:43" ht="17" customHeight="1" thickBot="1" x14ac:dyDescent="0.2">
      <c r="A66" s="220"/>
      <c r="B66" s="93" t="s">
        <v>67</v>
      </c>
      <c r="C66" s="93"/>
      <c r="D66" s="94"/>
      <c r="E66" s="68">
        <f>SUM(E59:E65)</f>
        <v>0</v>
      </c>
      <c r="F66" s="69">
        <f t="shared" ref="F66:AQ66" si="15">SUM(F59:F65)</f>
        <v>0</v>
      </c>
      <c r="G66" s="103">
        <f t="shared" si="15"/>
        <v>0</v>
      </c>
      <c r="H66" s="118">
        <f t="shared" si="15"/>
        <v>0</v>
      </c>
      <c r="I66" s="68">
        <f t="shared" si="15"/>
        <v>0</v>
      </c>
      <c r="J66" s="69">
        <f t="shared" si="15"/>
        <v>0</v>
      </c>
      <c r="K66" s="69">
        <f>SUM(K59:K65)</f>
        <v>3000</v>
      </c>
      <c r="L66" s="69">
        <f t="shared" si="15"/>
        <v>0</v>
      </c>
      <c r="M66" s="69">
        <f t="shared" si="15"/>
        <v>0</v>
      </c>
      <c r="N66" s="69">
        <f t="shared" si="15"/>
        <v>0</v>
      </c>
      <c r="O66" s="69">
        <f t="shared" si="15"/>
        <v>0</v>
      </c>
      <c r="P66" s="69">
        <f t="shared" si="15"/>
        <v>0</v>
      </c>
      <c r="Q66" s="69">
        <f t="shared" si="15"/>
        <v>0</v>
      </c>
      <c r="R66" s="69">
        <f t="shared" si="15"/>
        <v>0</v>
      </c>
      <c r="S66" s="69">
        <f t="shared" si="15"/>
        <v>0</v>
      </c>
      <c r="T66" s="69">
        <f t="shared" si="15"/>
        <v>0</v>
      </c>
      <c r="U66" s="69">
        <f t="shared" si="15"/>
        <v>0</v>
      </c>
      <c r="V66" s="69">
        <f t="shared" si="15"/>
        <v>0</v>
      </c>
      <c r="W66" s="69">
        <f t="shared" si="15"/>
        <v>0</v>
      </c>
      <c r="X66" s="69">
        <f t="shared" si="15"/>
        <v>0</v>
      </c>
      <c r="Y66" s="69">
        <f t="shared" si="15"/>
        <v>0</v>
      </c>
      <c r="Z66" s="69">
        <f t="shared" si="15"/>
        <v>0</v>
      </c>
      <c r="AA66" s="69">
        <f t="shared" si="15"/>
        <v>0</v>
      </c>
      <c r="AB66" s="69">
        <f t="shared" si="15"/>
        <v>0</v>
      </c>
      <c r="AC66" s="69">
        <f t="shared" si="15"/>
        <v>0</v>
      </c>
      <c r="AD66" s="69">
        <f t="shared" si="15"/>
        <v>0</v>
      </c>
      <c r="AE66" s="69">
        <f t="shared" si="15"/>
        <v>0</v>
      </c>
      <c r="AF66" s="69">
        <f t="shared" si="15"/>
        <v>0</v>
      </c>
      <c r="AG66" s="69">
        <f t="shared" si="15"/>
        <v>0</v>
      </c>
      <c r="AH66" s="69">
        <f t="shared" si="15"/>
        <v>0</v>
      </c>
      <c r="AI66" s="69">
        <f t="shared" si="15"/>
        <v>0</v>
      </c>
      <c r="AJ66" s="69">
        <f t="shared" si="15"/>
        <v>0</v>
      </c>
      <c r="AK66" s="69">
        <f t="shared" si="15"/>
        <v>0</v>
      </c>
      <c r="AL66" s="69">
        <f t="shared" si="15"/>
        <v>0</v>
      </c>
      <c r="AM66" s="69">
        <f t="shared" si="15"/>
        <v>0</v>
      </c>
      <c r="AN66" s="69">
        <f t="shared" si="15"/>
        <v>0</v>
      </c>
      <c r="AO66" s="69">
        <f t="shared" si="15"/>
        <v>0</v>
      </c>
      <c r="AP66" s="69">
        <f t="shared" si="15"/>
        <v>0</v>
      </c>
      <c r="AQ66" s="69">
        <f t="shared" si="15"/>
        <v>0</v>
      </c>
    </row>
    <row r="67" spans="1:43" ht="17" customHeight="1" x14ac:dyDescent="0.15">
      <c r="A67" s="219" t="s">
        <v>13</v>
      </c>
      <c r="B67" s="228" t="s">
        <v>14</v>
      </c>
      <c r="C67" s="229"/>
      <c r="D67" s="56"/>
      <c r="E67" s="63"/>
      <c r="F67" s="59"/>
      <c r="G67" s="104"/>
      <c r="H67" s="119"/>
      <c r="I67" s="63"/>
      <c r="J67" s="84"/>
      <c r="K67" s="84"/>
      <c r="L67" s="84"/>
      <c r="M67" s="84"/>
      <c r="N67" s="84"/>
      <c r="O67" s="84"/>
      <c r="P67" s="84"/>
      <c r="Q67" s="59"/>
      <c r="R67" s="84"/>
      <c r="S67" s="59"/>
      <c r="T67" s="84"/>
      <c r="U67" s="84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</row>
    <row r="68" spans="1:43" ht="17" customHeight="1" x14ac:dyDescent="0.15">
      <c r="A68" s="219"/>
      <c r="B68" s="230" t="s">
        <v>32</v>
      </c>
      <c r="C68" s="231"/>
      <c r="D68" s="168"/>
      <c r="E68" s="64"/>
      <c r="F68" s="60"/>
      <c r="G68" s="105"/>
      <c r="H68" s="120"/>
      <c r="I68" s="113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</row>
    <row r="69" spans="1:43" ht="17" customHeight="1" x14ac:dyDescent="0.15">
      <c r="A69" s="219"/>
      <c r="B69" s="166"/>
      <c r="C69" s="167"/>
      <c r="D69" s="168"/>
      <c r="E69" s="64"/>
      <c r="F69" s="60"/>
      <c r="G69" s="105"/>
      <c r="H69" s="120"/>
      <c r="I69" s="64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</row>
    <row r="70" spans="1:43" ht="17" customHeight="1" x14ac:dyDescent="0.15">
      <c r="A70" s="219"/>
      <c r="B70" s="212" t="s">
        <v>53</v>
      </c>
      <c r="C70" s="213"/>
      <c r="D70" s="81"/>
      <c r="E70" s="95"/>
      <c r="F70" s="96"/>
      <c r="G70" s="111"/>
      <c r="H70" s="126"/>
      <c r="I70" s="96">
        <f>IF(AND(H65=" ",H70=0),0,IF(AND(H65&gt;0,H70=0),$C$10/$C$11,IF(AND((SUM(H$70:$I70)+H70)&gt;$C$10,H65=" ",H70&gt;0),0,H70)))</f>
        <v>0</v>
      </c>
      <c r="J70" s="96">
        <f>IF(AND(I65=" ",I70=0),0,IF(AND(I65&gt;0,I70=0),$C$10/$C$11,IF(AND((SUM($I$70:I70)+I70)&gt;$C$10,I65=" ",I70&gt;0),0,I70)))</f>
        <v>0</v>
      </c>
      <c r="K70" s="96">
        <f>IF(AND(J65=" ",J70=0),0,IF(AND(J65&gt;0,J70=0),$C$10/$C$11,IF(AND((SUM($I$70:J70)+J70)&gt;$C$10,J65=" ",J70&gt;0),0,J70)))</f>
        <v>0</v>
      </c>
      <c r="L70" s="96">
        <f>IF(AND(K65=" ",K70=0),0,IF(AND(K65&gt;0,K70=0),$C$10/$C$11,IF(AND((SUM($I$70:K70)+K70)&gt;$C$10,K65=" ",K70&gt;0),0,K70)))</f>
        <v>125</v>
      </c>
      <c r="M70" s="96">
        <f>IF(AND(L65=" ",L70=0),0,IF(AND(L65&gt;0,L70=0),$C$10/$C$11,IF(AND((SUM($I$70:L70)+L70)&gt;$C$10,L65=" ",L70&gt;0),0,L70)))</f>
        <v>125</v>
      </c>
      <c r="N70" s="96">
        <f>IF(AND(M65=" ",M70=0),0,IF(AND(M65&gt;0,M70=0),$C$10/$C$11,IF(AND((SUM($I$70:M70)+M70)&gt;$C$10,M65=" ",M70&gt;0),0,M70)))</f>
        <v>125</v>
      </c>
      <c r="O70" s="96">
        <f>IF(AND(N65=" ",N70=0),0,IF(AND(N65&gt;0,N70=0),$C$10/$C$11,IF(AND((SUM($I$70:N70)+N70)&gt;$C$10,N65=" ",N70&gt;0),0,N70)))</f>
        <v>125</v>
      </c>
      <c r="P70" s="96">
        <f>IF(AND(O65=" ",O70=0),0,IF(AND(O65&gt;0,O70=0),$C$10/$C$11,IF(AND((SUM($I$70:O70)+O70)&gt;$C$10,O65=" ",O70&gt;0),0,O70)))</f>
        <v>125</v>
      </c>
      <c r="Q70" s="96">
        <f>IF(AND(P65=" ",P70=0),0,IF(AND(P65&gt;0,P70=0),$C$10/$C$11,IF(AND((SUM($I$70:P70)+P70)&gt;$C$10,P65=" ",P70&gt;0),0,P70)))</f>
        <v>125</v>
      </c>
      <c r="R70" s="96">
        <f>IF(AND(Q65=" ",Q70=0),0,IF(AND(Q65&gt;0,Q70=0),$C$10/$C$11,IF(AND((SUM($I$70:Q70)+Q70)&gt;$C$10,Q65=" ",Q70&gt;0),0,Q70)))</f>
        <v>125</v>
      </c>
      <c r="S70" s="96">
        <f>IF(AND(R65=" ",R70=0),0,IF(AND(R65&gt;0,R70=0),$C$10/$C$11,IF(AND((SUM($I$70:R70)+R70)&gt;$C$10,R65=" ",R70&gt;0),0,R70)))</f>
        <v>125</v>
      </c>
      <c r="T70" s="96">
        <f>IF(AND(S65=" ",S70=0),0,IF(AND(S65&gt;0,S70=0),$C$10/$C$11,IF(AND((SUM($I$70:S70)+S70)&gt;$C$10,S65=" ",S70&gt;0),0,S70)))</f>
        <v>125</v>
      </c>
      <c r="U70" s="96">
        <f>IF(AND(T65=" ",T70=0),0,IF(AND(T65&gt;0,T70=0),$C$10/$C$11,IF(AND((SUM($I$70:T70)+T70)&gt;$C$10,T65=" ",T70&gt;0),0,T70)))</f>
        <v>125</v>
      </c>
      <c r="V70" s="96">
        <f>IF(AND(U65=" ",U70=0),0,IF(AND(U65&gt;0,U70=0),$C$10/$C$11,IF(AND((SUM($I$70:U70)+U70)&gt;$C$10,U65=" ",U70&gt;0),0,U70)))</f>
        <v>125</v>
      </c>
      <c r="W70" s="96">
        <f>IF(AND(V65=" ",V70=0),0,IF(AND(V65&gt;0,V70=0),$C$10/$C$11,IF(AND((SUM($I$70:V70)+V70)&gt;$C$10,V65=" ",V70&gt;0),0,V70)))</f>
        <v>125</v>
      </c>
      <c r="X70" s="96">
        <f>IF(AND(W65=" ",W70=0),0,IF(AND(W65&gt;0,W70=0),$C$10/$C$11,IF(AND((SUM($I$70:W70)+W70)&gt;$C$10,W65=" ",W70&gt;0),0,W70)))</f>
        <v>125</v>
      </c>
      <c r="Y70" s="96">
        <f>IF(AND(X65=" ",X70=0),0,IF(AND(X65&gt;0,X70=0),$C$10/$C$11,IF(AND((SUM($I$70:X70)+X70)&gt;$C$10,X65=" ",X70&gt;0),0,X70)))</f>
        <v>125</v>
      </c>
      <c r="Z70" s="96">
        <f>IF(AND(Y65=" ",Y70=0),0,IF(AND(Y65&gt;0,Y70=0),$C$10/$C$11,IF(AND((SUM($I$70:Y70)+Y70)&gt;$C$10,Y65=" ",Y70&gt;0),0,Y70)))</f>
        <v>125</v>
      </c>
      <c r="AA70" s="96">
        <f>IF(AND(Z65=" ",Z70=0),0,IF(AND(Z65&gt;0,Z70=0),$C$10/$C$11,IF(AND((SUM($I$70:Z70)+Z70)&gt;$C$10,Z65=" ",Z70&gt;0),0,Z70)))</f>
        <v>125</v>
      </c>
      <c r="AB70" s="96">
        <f>IF(AND(AA65=" ",AA70=0),0,IF(AND(AA65&gt;0,AA70=0),$C$10/$C$11,IF(AND((SUM($I$70:AA70)+AA70)&gt;$C$10,AA65=" ",AA70&gt;0),0,AA70)))</f>
        <v>125</v>
      </c>
      <c r="AC70" s="96">
        <f>IF(AND(AB65=" ",AB70=0),0,IF(AND(AB65&gt;0,AB70=0),$C$10/$C$11,IF(AND((SUM($I$70:AB70)+AB70)&gt;$C$10,AB65=" ",AB70&gt;0),0,AB70)))</f>
        <v>125</v>
      </c>
      <c r="AD70" s="96">
        <f>IF(AND(AC65=" ",AC70=0),0,IF(AND(AC65&gt;0,AC70=0),$C$10/$C$11,IF(AND((SUM($I$70:AC70)+AC70)&gt;$C$10,AC65=" ",AC70&gt;0),0,AC70)))</f>
        <v>125</v>
      </c>
      <c r="AE70" s="96">
        <f>IF(AND(AD65=" ",AD70=0),0,IF(AND(AD65&gt;0,AD70=0),$C$10/$C$11,IF(AND((SUM($I$70:AD70)+AD70)&gt;$C$10,AD65=" ",AD70&gt;0),0,AD70)))</f>
        <v>125</v>
      </c>
      <c r="AF70" s="96">
        <f>IF(AND(AE65=" ",AE70=0),0,IF(AND(AE65&gt;0,AE70=0),$C$10/$C$11,IF(AND((SUM($I$70:AE70)+AE70)&gt;$C$10,AE65=" ",AE70&gt;0),0,AE70)))</f>
        <v>125</v>
      </c>
      <c r="AG70" s="96">
        <f>IF(AND(AF65=" ",AF70=0),0,IF(AND(AF65&gt;0,AF70=0),$C$10/$C$11,IF(AND((SUM($I$70:AF70)+AF70)&gt;$C$10,AF65=" ",AF70&gt;0),0,AF70)))</f>
        <v>125</v>
      </c>
      <c r="AH70" s="96">
        <f>IF(AND(AG65=" ",AG70=0),0,IF(AND(AG65&gt;0,AG70=0),$C$10/$C$11,IF(AND((SUM($I$70:AG70)+AG70)&gt;$C$10,AG65=" ",AG70&gt;0),0,AG70)))</f>
        <v>125</v>
      </c>
      <c r="AI70" s="96">
        <f>IF(AND(AH65=" ",AH70=0),0,IF(AND(AH65&gt;0,AH70=0),$C$10/$C$11,IF(AND((SUM($I$70:AH70)+AH70)&gt;$C$10,AH65=" ",AH70&gt;0),0,AH70)))</f>
        <v>125</v>
      </c>
      <c r="AJ70" s="96">
        <f>IF(AND(AI65=" ",AI70=0),0,IF(AND(AI65&gt;0,AI70=0),$C$10/$C$11,IF(AND((SUM($I$70:AI70)+AI70)&gt;$C$10,AI65=" ",AI70&gt;0),0,AI70)))</f>
        <v>0</v>
      </c>
      <c r="AK70" s="96">
        <f>IF(AND(AJ65=" ",AJ70=0),0,IF(AND(AJ65&gt;0,AJ70=0),$C$10/$C$11,IF(AND((SUM($I$70:AJ70)+AJ70)&gt;$C$10,AJ65=" ",AJ70&gt;0),0,AJ70)))</f>
        <v>0</v>
      </c>
      <c r="AL70" s="96">
        <f>IF(AND(AK65=" ",AK70=0),0,IF(AND(AK65&gt;0,AK70=0),$C$10/$C$11,IF(AND((SUM($I$70:AK70)+AK70)&gt;$C$10,AK65=" ",AK70&gt;0),0,AK70)))</f>
        <v>0</v>
      </c>
      <c r="AM70" s="96">
        <f>IF(AND(AL65=" ",AL70=0),0,IF(AND(AL65&gt;0,AL70=0),$C$10/$C$11,IF(AND((SUM($I$70:AL70)+AL70)&gt;$C$10,AL65=" ",AL70&gt;0),0,AL70)))</f>
        <v>0</v>
      </c>
      <c r="AN70" s="96">
        <f>IF(AND(AM65=" ",AM70=0),0,IF(AND(AM65&gt;0,AM70=0),$C$10/$C$11,IF(AND((SUM($I$70:AM70)+AM70)&gt;$C$10,AM65=" ",AM70&gt;0),0,AM70)))</f>
        <v>0</v>
      </c>
      <c r="AO70" s="96">
        <f>IF(AND(AN65=" ",AN70=0),0,IF(AND(AN65&gt;0,AN70=0),$C$10/$C$11,IF(AND((SUM($I$70:AN70)+AN70)&gt;$C$10,AN65=" ",AN70&gt;0),0,AN70)))</f>
        <v>0</v>
      </c>
      <c r="AP70" s="96">
        <f>IF(AND(AO65=" ",AO70=0),0,IF(AND(AO65&gt;0,AO70=0),$C$10/$C$11,IF(AND((SUM($I$70:AO70)+AO70)&gt;$C$10,AO65=" ",AO70&gt;0),0,AO70)))</f>
        <v>0</v>
      </c>
      <c r="AQ70" s="96">
        <f>IF(AND(AP65=" ",AP70=0),0,IF(AND(AP65&gt;0,AP70=0),$C$10/$C$11,IF(AND((SUM($I$70:AP70)+AP70)&gt;$C$10,AP65=" ",AP70&gt;0),0,AP70)))</f>
        <v>0</v>
      </c>
    </row>
    <row r="71" spans="1:43" ht="17" customHeight="1" thickBot="1" x14ac:dyDescent="0.2">
      <c r="A71" s="220"/>
      <c r="B71" s="93" t="s">
        <v>68</v>
      </c>
      <c r="C71" s="93"/>
      <c r="D71" s="94"/>
      <c r="E71" s="68">
        <f>SUM(E67:E70)</f>
        <v>0</v>
      </c>
      <c r="F71" s="69">
        <f>SUM(F67:F70)</f>
        <v>0</v>
      </c>
      <c r="G71" s="103">
        <f t="shared" ref="G71:AH71" si="16">SUM(G67:G70)</f>
        <v>0</v>
      </c>
      <c r="H71" s="118">
        <f t="shared" si="16"/>
        <v>0</v>
      </c>
      <c r="I71" s="68">
        <f t="shared" si="16"/>
        <v>0</v>
      </c>
      <c r="J71" s="69">
        <f t="shared" si="16"/>
        <v>0</v>
      </c>
      <c r="K71" s="69">
        <f t="shared" si="16"/>
        <v>0</v>
      </c>
      <c r="L71" s="69">
        <f>SUM(L67:L70)</f>
        <v>125</v>
      </c>
      <c r="M71" s="69">
        <f>SUM(M67:M70)</f>
        <v>125</v>
      </c>
      <c r="N71" s="69">
        <f t="shared" si="16"/>
        <v>125</v>
      </c>
      <c r="O71" s="69">
        <f t="shared" si="16"/>
        <v>125</v>
      </c>
      <c r="P71" s="69">
        <f t="shared" si="16"/>
        <v>125</v>
      </c>
      <c r="Q71" s="69">
        <f t="shared" si="16"/>
        <v>125</v>
      </c>
      <c r="R71" s="69">
        <f t="shared" si="16"/>
        <v>125</v>
      </c>
      <c r="S71" s="69">
        <f t="shared" si="16"/>
        <v>125</v>
      </c>
      <c r="T71" s="69">
        <f t="shared" si="16"/>
        <v>125</v>
      </c>
      <c r="U71" s="69">
        <f t="shared" si="16"/>
        <v>125</v>
      </c>
      <c r="V71" s="69">
        <f t="shared" si="16"/>
        <v>125</v>
      </c>
      <c r="W71" s="69">
        <f t="shared" si="16"/>
        <v>125</v>
      </c>
      <c r="X71" s="69">
        <f t="shared" si="16"/>
        <v>125</v>
      </c>
      <c r="Y71" s="69">
        <f t="shared" si="16"/>
        <v>125</v>
      </c>
      <c r="Z71" s="69">
        <f t="shared" si="16"/>
        <v>125</v>
      </c>
      <c r="AA71" s="69">
        <f t="shared" si="16"/>
        <v>125</v>
      </c>
      <c r="AB71" s="69">
        <f t="shared" si="16"/>
        <v>125</v>
      </c>
      <c r="AC71" s="69">
        <f t="shared" si="16"/>
        <v>125</v>
      </c>
      <c r="AD71" s="69">
        <f t="shared" si="16"/>
        <v>125</v>
      </c>
      <c r="AE71" s="69">
        <f t="shared" si="16"/>
        <v>125</v>
      </c>
      <c r="AF71" s="69">
        <f t="shared" si="16"/>
        <v>125</v>
      </c>
      <c r="AG71" s="69">
        <f t="shared" si="16"/>
        <v>125</v>
      </c>
      <c r="AH71" s="69">
        <f t="shared" si="16"/>
        <v>125</v>
      </c>
      <c r="AI71" s="69">
        <f t="shared" ref="AI71:AQ71" si="17">SUM(AI67:AI70)</f>
        <v>125</v>
      </c>
      <c r="AJ71" s="69">
        <f t="shared" si="17"/>
        <v>0</v>
      </c>
      <c r="AK71" s="69">
        <f t="shared" si="17"/>
        <v>0</v>
      </c>
      <c r="AL71" s="69">
        <f t="shared" si="17"/>
        <v>0</v>
      </c>
      <c r="AM71" s="69">
        <f t="shared" si="17"/>
        <v>0</v>
      </c>
      <c r="AN71" s="69">
        <f t="shared" si="17"/>
        <v>0</v>
      </c>
      <c r="AO71" s="69">
        <f t="shared" si="17"/>
        <v>0</v>
      </c>
      <c r="AP71" s="69">
        <f t="shared" si="17"/>
        <v>0</v>
      </c>
      <c r="AQ71" s="69">
        <f t="shared" si="17"/>
        <v>0</v>
      </c>
    </row>
    <row r="72" spans="1:43" ht="20" customHeight="1" thickBot="1" x14ac:dyDescent="0.2">
      <c r="A72" s="232" t="s">
        <v>94</v>
      </c>
      <c r="B72" s="233"/>
      <c r="C72" s="233"/>
      <c r="D72" s="234"/>
      <c r="E72" s="77">
        <f>E58+E66-E71</f>
        <v>0</v>
      </c>
      <c r="F72" s="77">
        <f>F58+F66-F71</f>
        <v>0</v>
      </c>
      <c r="G72" s="182"/>
      <c r="H72" s="123">
        <f t="shared" ref="H72:I72" si="18">H58+H66-H71</f>
        <v>0</v>
      </c>
      <c r="I72" s="77">
        <f t="shared" si="18"/>
        <v>0</v>
      </c>
      <c r="J72" s="77">
        <f>J58+J66-J71</f>
        <v>0</v>
      </c>
      <c r="K72" s="77">
        <f t="shared" ref="K72:M72" si="19">K58+K66-K71</f>
        <v>3000</v>
      </c>
      <c r="L72" s="77">
        <f t="shared" si="19"/>
        <v>-125</v>
      </c>
      <c r="M72" s="77">
        <f t="shared" si="19"/>
        <v>-125</v>
      </c>
      <c r="N72" s="77">
        <f>N58+N66-N71</f>
        <v>-125</v>
      </c>
      <c r="O72" s="77">
        <f>O58+O66-O71</f>
        <v>-125</v>
      </c>
      <c r="P72" s="77">
        <f t="shared" ref="P72" si="20">P58+P66-P71</f>
        <v>-125</v>
      </c>
      <c r="Q72" s="77">
        <f t="shared" ref="Q72" si="21">Q58+Q66-Q71</f>
        <v>-125</v>
      </c>
      <c r="R72" s="77">
        <f>R58+R66-R71</f>
        <v>-125</v>
      </c>
      <c r="S72" s="77">
        <f t="shared" ref="S72" si="22">S58+S66-S71</f>
        <v>-125</v>
      </c>
      <c r="T72" s="77">
        <f t="shared" ref="T72" si="23">T58+T66-T71</f>
        <v>-125</v>
      </c>
      <c r="U72" s="77">
        <f t="shared" ref="U72" si="24">U58+U66-U71</f>
        <v>-125</v>
      </c>
      <c r="V72" s="77">
        <f>V58+V66-V71</f>
        <v>-125</v>
      </c>
      <c r="W72" s="77">
        <f>W58+W66-W71</f>
        <v>-125</v>
      </c>
      <c r="X72" s="77">
        <f t="shared" ref="X72" si="25">X58+X66-X71</f>
        <v>-125</v>
      </c>
      <c r="Y72" s="77">
        <f t="shared" ref="Y72" si="26">Y58+Y66-Y71</f>
        <v>-125</v>
      </c>
      <c r="Z72" s="77">
        <f t="shared" ref="Z72" si="27">Z58+Z66-Z71</f>
        <v>-125</v>
      </c>
      <c r="AA72" s="77">
        <f t="shared" ref="AA72:AC72" si="28">AA58+AA66-AA71</f>
        <v>-125</v>
      </c>
      <c r="AB72" s="77">
        <f t="shared" si="28"/>
        <v>-125</v>
      </c>
      <c r="AC72" s="77">
        <f t="shared" si="28"/>
        <v>-125</v>
      </c>
      <c r="AD72" s="77">
        <f t="shared" ref="AD72" si="29">AD58+AD66-AD71</f>
        <v>-125</v>
      </c>
      <c r="AE72" s="77">
        <f t="shared" ref="AE72:AF72" si="30">AE58+AE66-AE71</f>
        <v>-125</v>
      </c>
      <c r="AF72" s="77">
        <f t="shared" si="30"/>
        <v>-125</v>
      </c>
      <c r="AG72" s="77">
        <f t="shared" ref="AG72" si="31">AG58+AG66-AG71</f>
        <v>-125</v>
      </c>
      <c r="AH72" s="77">
        <f t="shared" ref="AH72" si="32">AH58+AH66-AH71</f>
        <v>-125</v>
      </c>
      <c r="AI72" s="77">
        <f t="shared" ref="AI72:AL72" si="33">AI58+AI66-AI71</f>
        <v>-125</v>
      </c>
      <c r="AJ72" s="77">
        <f t="shared" si="33"/>
        <v>0</v>
      </c>
      <c r="AK72" s="77">
        <f t="shared" si="33"/>
        <v>0</v>
      </c>
      <c r="AL72" s="77">
        <f t="shared" si="33"/>
        <v>0</v>
      </c>
      <c r="AM72" s="77">
        <f t="shared" ref="AM72" si="34">AM58+AM66-AM71</f>
        <v>0</v>
      </c>
      <c r="AN72" s="77">
        <f t="shared" ref="AN72" si="35">AN58+AN66-AN71</f>
        <v>0</v>
      </c>
      <c r="AO72" s="77">
        <f t="shared" ref="AO72:AQ72" si="36">AO58+AO66-AO71</f>
        <v>0</v>
      </c>
      <c r="AP72" s="77">
        <f t="shared" si="36"/>
        <v>0</v>
      </c>
      <c r="AQ72" s="77">
        <f t="shared" si="36"/>
        <v>0</v>
      </c>
    </row>
    <row r="73" spans="1:43" ht="24" customHeight="1" thickBot="1" x14ac:dyDescent="0.2">
      <c r="A73" s="194" t="s">
        <v>0</v>
      </c>
      <c r="B73" s="195"/>
      <c r="C73" s="195"/>
      <c r="D73" s="196"/>
      <c r="E73" s="189"/>
      <c r="F73" s="69">
        <f>E74</f>
        <v>0</v>
      </c>
      <c r="G73" s="103">
        <f t="shared" ref="G73:AQ73" si="37">F74</f>
        <v>0</v>
      </c>
      <c r="H73" s="118">
        <f t="shared" si="37"/>
        <v>0</v>
      </c>
      <c r="I73" s="68">
        <f t="shared" si="37"/>
        <v>0</v>
      </c>
      <c r="J73" s="69">
        <f t="shared" si="37"/>
        <v>0</v>
      </c>
      <c r="K73" s="69">
        <f t="shared" si="37"/>
        <v>0</v>
      </c>
      <c r="L73" s="69">
        <f t="shared" si="37"/>
        <v>3000</v>
      </c>
      <c r="M73" s="69">
        <f t="shared" si="37"/>
        <v>2875</v>
      </c>
      <c r="N73" s="69">
        <f t="shared" si="37"/>
        <v>2750</v>
      </c>
      <c r="O73" s="69">
        <f t="shared" si="37"/>
        <v>2625</v>
      </c>
      <c r="P73" s="69">
        <f t="shared" si="37"/>
        <v>2500</v>
      </c>
      <c r="Q73" s="69">
        <f t="shared" si="37"/>
        <v>2375</v>
      </c>
      <c r="R73" s="69">
        <f t="shared" si="37"/>
        <v>2250</v>
      </c>
      <c r="S73" s="69">
        <f t="shared" si="37"/>
        <v>2125</v>
      </c>
      <c r="T73" s="69">
        <f t="shared" si="37"/>
        <v>2000</v>
      </c>
      <c r="U73" s="69">
        <f t="shared" si="37"/>
        <v>1875</v>
      </c>
      <c r="V73" s="69">
        <f t="shared" si="37"/>
        <v>1750</v>
      </c>
      <c r="W73" s="69">
        <f t="shared" si="37"/>
        <v>1625</v>
      </c>
      <c r="X73" s="69">
        <f t="shared" si="37"/>
        <v>1500</v>
      </c>
      <c r="Y73" s="69">
        <f t="shared" si="37"/>
        <v>1375</v>
      </c>
      <c r="Z73" s="69">
        <f t="shared" si="37"/>
        <v>1250</v>
      </c>
      <c r="AA73" s="69">
        <f t="shared" si="37"/>
        <v>1125</v>
      </c>
      <c r="AB73" s="69">
        <f t="shared" si="37"/>
        <v>1000</v>
      </c>
      <c r="AC73" s="69">
        <f t="shared" si="37"/>
        <v>875</v>
      </c>
      <c r="AD73" s="69">
        <f t="shared" si="37"/>
        <v>750</v>
      </c>
      <c r="AE73" s="69">
        <f t="shared" si="37"/>
        <v>625</v>
      </c>
      <c r="AF73" s="69">
        <f t="shared" si="37"/>
        <v>500</v>
      </c>
      <c r="AG73" s="69">
        <f t="shared" si="37"/>
        <v>375</v>
      </c>
      <c r="AH73" s="69">
        <f t="shared" si="37"/>
        <v>250</v>
      </c>
      <c r="AI73" s="69">
        <f t="shared" si="37"/>
        <v>125</v>
      </c>
      <c r="AJ73" s="69">
        <f t="shared" si="37"/>
        <v>0</v>
      </c>
      <c r="AK73" s="69">
        <f t="shared" si="37"/>
        <v>0</v>
      </c>
      <c r="AL73" s="69">
        <f t="shared" si="37"/>
        <v>0</v>
      </c>
      <c r="AM73" s="69">
        <f t="shared" si="37"/>
        <v>0</v>
      </c>
      <c r="AN73" s="69">
        <f t="shared" si="37"/>
        <v>0</v>
      </c>
      <c r="AO73" s="69">
        <f t="shared" si="37"/>
        <v>0</v>
      </c>
      <c r="AP73" s="69">
        <f t="shared" si="37"/>
        <v>0</v>
      </c>
      <c r="AQ73" s="69">
        <f t="shared" si="37"/>
        <v>0</v>
      </c>
    </row>
    <row r="74" spans="1:43" ht="25.5" customHeight="1" thickBot="1" x14ac:dyDescent="0.2">
      <c r="A74" s="191" t="s">
        <v>15</v>
      </c>
      <c r="B74" s="192"/>
      <c r="C74" s="192"/>
      <c r="D74" s="193"/>
      <c r="E74" s="97">
        <f>E72+E73</f>
        <v>0</v>
      </c>
      <c r="F74" s="97">
        <f>F72+F73</f>
        <v>0</v>
      </c>
      <c r="G74" s="183">
        <f t="shared" ref="G74:J74" si="38">G72+G73</f>
        <v>0</v>
      </c>
      <c r="H74" s="127">
        <f t="shared" si="38"/>
        <v>0</v>
      </c>
      <c r="I74" s="97">
        <f t="shared" si="38"/>
        <v>0</v>
      </c>
      <c r="J74" s="97">
        <f t="shared" si="38"/>
        <v>0</v>
      </c>
      <c r="K74" s="97">
        <f t="shared" ref="K74" si="39">K72+K73</f>
        <v>3000</v>
      </c>
      <c r="L74" s="97">
        <f t="shared" ref="L74" si="40">L72+L73</f>
        <v>2875</v>
      </c>
      <c r="M74" s="97">
        <f t="shared" ref="M74:N74" si="41">M72+M73</f>
        <v>2750</v>
      </c>
      <c r="N74" s="97">
        <f t="shared" si="41"/>
        <v>2625</v>
      </c>
      <c r="O74" s="97">
        <f t="shared" ref="O74" si="42">O72+O73</f>
        <v>2500</v>
      </c>
      <c r="P74" s="97">
        <f t="shared" ref="P74" si="43">P72+P73</f>
        <v>2375</v>
      </c>
      <c r="Q74" s="97">
        <f t="shared" ref="Q74" si="44">Q72+Q73</f>
        <v>2250</v>
      </c>
      <c r="R74" s="97">
        <f t="shared" ref="R74" si="45">R72+R73</f>
        <v>2125</v>
      </c>
      <c r="S74" s="97">
        <f t="shared" ref="S74" si="46">S72+S73</f>
        <v>2000</v>
      </c>
      <c r="T74" s="97">
        <f t="shared" ref="T74" si="47">T72+T73</f>
        <v>1875</v>
      </c>
      <c r="U74" s="97">
        <f t="shared" ref="U74" si="48">U72+U73</f>
        <v>1750</v>
      </c>
      <c r="V74" s="97">
        <f t="shared" ref="V74" si="49">V72+V73</f>
        <v>1625</v>
      </c>
      <c r="W74" s="97">
        <f t="shared" ref="W74" si="50">W72+W73</f>
        <v>1500</v>
      </c>
      <c r="X74" s="97">
        <f t="shared" ref="X74" si="51">X72+X73</f>
        <v>1375</v>
      </c>
      <c r="Y74" s="97">
        <f t="shared" ref="Y74" si="52">Y72+Y73</f>
        <v>1250</v>
      </c>
      <c r="Z74" s="97">
        <f t="shared" ref="Z74" si="53">Z72+Z73</f>
        <v>1125</v>
      </c>
      <c r="AA74" s="97">
        <f t="shared" ref="AA74" si="54">AA72+AA73</f>
        <v>1000</v>
      </c>
      <c r="AB74" s="97">
        <f t="shared" ref="AB74" si="55">AB72+AB73</f>
        <v>875</v>
      </c>
      <c r="AC74" s="97">
        <f t="shared" ref="AC74" si="56">AC72+AC73</f>
        <v>750</v>
      </c>
      <c r="AD74" s="97">
        <f t="shared" ref="AD74" si="57">AD72+AD73</f>
        <v>625</v>
      </c>
      <c r="AE74" s="97">
        <f t="shared" ref="AE74" si="58">AE72+AE73</f>
        <v>500</v>
      </c>
      <c r="AF74" s="97">
        <f t="shared" ref="AF74" si="59">AF72+AF73</f>
        <v>375</v>
      </c>
      <c r="AG74" s="97">
        <f t="shared" ref="AG74" si="60">AG72+AG73</f>
        <v>250</v>
      </c>
      <c r="AH74" s="97">
        <f t="shared" ref="AH74" si="61">AH72+AH73</f>
        <v>125</v>
      </c>
      <c r="AI74" s="97">
        <f>AI72+AI73</f>
        <v>0</v>
      </c>
      <c r="AJ74" s="97">
        <f>AJ72+AJ73</f>
        <v>0</v>
      </c>
      <c r="AK74" s="97">
        <f t="shared" ref="AK74" si="62">AK72+AK73</f>
        <v>0</v>
      </c>
      <c r="AL74" s="97">
        <f t="shared" ref="AL74" si="63">AL72+AL73</f>
        <v>0</v>
      </c>
      <c r="AM74" s="97">
        <f t="shared" ref="AM74" si="64">AM72+AM73</f>
        <v>0</v>
      </c>
      <c r="AN74" s="97">
        <f t="shared" ref="AN74" si="65">AN72+AN73</f>
        <v>0</v>
      </c>
      <c r="AO74" s="97">
        <f t="shared" ref="AO74" si="66">AO72+AO73</f>
        <v>0</v>
      </c>
      <c r="AP74" s="97">
        <f t="shared" ref="AP74" si="67">AP72+AP73</f>
        <v>0</v>
      </c>
      <c r="AQ74" s="97">
        <f t="shared" ref="AQ74" si="68">AQ72+AQ73</f>
        <v>0</v>
      </c>
    </row>
    <row r="75" spans="1:43" ht="27" customHeight="1" thickTop="1" x14ac:dyDescent="0.15">
      <c r="I75" s="190" t="str">
        <f t="shared" ref="I75" si="69">IF(I74&lt;0,"次月繰越がマイナス","")</f>
        <v/>
      </c>
      <c r="J75" s="190" t="str">
        <f t="shared" ref="J75" si="70">IF(J74&lt;0,"次月繰越がマイナス","")</f>
        <v/>
      </c>
      <c r="K75" s="190" t="str">
        <f t="shared" ref="K75" si="71">IF(K74&lt;0,"次月繰越がマイナス","")</f>
        <v/>
      </c>
      <c r="L75" s="190" t="str">
        <f t="shared" ref="L75" si="72">IF(L74&lt;0,"次月繰越がマイナス","")</f>
        <v/>
      </c>
      <c r="M75" s="190" t="str">
        <f t="shared" ref="M75" si="73">IF(M74&lt;0,"次月繰越がマイナス","")</f>
        <v/>
      </c>
      <c r="N75" s="190" t="str">
        <f t="shared" ref="N75" si="74">IF(N74&lt;0,"次月繰越がマイナス","")</f>
        <v/>
      </c>
      <c r="O75" s="190" t="str">
        <f t="shared" ref="O75" si="75">IF(O74&lt;0,"次月繰越がマイナス","")</f>
        <v/>
      </c>
      <c r="P75" s="190" t="str">
        <f t="shared" ref="P75" si="76">IF(P74&lt;0,"次月繰越がマイナス","")</f>
        <v/>
      </c>
      <c r="Q75" s="190" t="str">
        <f t="shared" ref="Q75" si="77">IF(Q74&lt;0,"次月繰越がマイナス","")</f>
        <v/>
      </c>
      <c r="R75" s="190" t="str">
        <f t="shared" ref="R75" si="78">IF(R74&lt;0,"次月繰越がマイナス","")</f>
        <v/>
      </c>
      <c r="S75" s="190" t="str">
        <f t="shared" ref="S75" si="79">IF(S74&lt;0,"次月繰越がマイナス","")</f>
        <v/>
      </c>
      <c r="T75" s="190" t="str">
        <f t="shared" ref="T75" si="80">IF(T74&lt;0,"次月繰越がマイナス","")</f>
        <v/>
      </c>
      <c r="U75" s="190" t="str">
        <f t="shared" ref="U75" si="81">IF(U74&lt;0,"次月繰越がマイナス","")</f>
        <v/>
      </c>
      <c r="V75" s="190" t="str">
        <f t="shared" ref="V75" si="82">IF(V74&lt;0,"次月繰越がマイナス","")</f>
        <v/>
      </c>
      <c r="W75" s="190" t="str">
        <f t="shared" ref="W75" si="83">IF(W74&lt;0,"次月繰越がマイナス","")</f>
        <v/>
      </c>
      <c r="X75" s="190" t="str">
        <f t="shared" ref="X75" si="84">IF(X74&lt;0,"次月繰越がマイナス","")</f>
        <v/>
      </c>
      <c r="Y75" s="190" t="str">
        <f t="shared" ref="Y75" si="85">IF(Y74&lt;0,"次月繰越がマイナス","")</f>
        <v/>
      </c>
      <c r="Z75" s="190" t="str">
        <f t="shared" ref="Z75" si="86">IF(Z74&lt;0,"次月繰越がマイナス","")</f>
        <v/>
      </c>
      <c r="AA75" s="190" t="str">
        <f t="shared" ref="AA75" si="87">IF(AA74&lt;0,"次月繰越がマイナス","")</f>
        <v/>
      </c>
      <c r="AB75" s="190" t="str">
        <f t="shared" ref="AB75" si="88">IF(AB74&lt;0,"次月繰越がマイナス","")</f>
        <v/>
      </c>
      <c r="AC75" s="190" t="str">
        <f t="shared" ref="AC75" si="89">IF(AC74&lt;0,"次月繰越がマイナス","")</f>
        <v/>
      </c>
      <c r="AD75" s="190" t="str">
        <f t="shared" ref="AD75" si="90">IF(AD74&lt;0,"次月繰越がマイナス","")</f>
        <v/>
      </c>
      <c r="AE75" s="190" t="str">
        <f t="shared" ref="AE75" si="91">IF(AE74&lt;0,"次月繰越がマイナス","")</f>
        <v/>
      </c>
      <c r="AF75" s="190" t="str">
        <f t="shared" ref="AF75" si="92">IF(AF74&lt;0,"次月繰越がマイナス","")</f>
        <v/>
      </c>
      <c r="AG75" s="190" t="str">
        <f t="shared" ref="AG75" si="93">IF(AG74&lt;0,"次月繰越がマイナス","")</f>
        <v/>
      </c>
      <c r="AH75" s="190" t="str">
        <f t="shared" ref="AH75" si="94">IF(AH74&lt;0,"次月繰越がマイナス","")</f>
        <v/>
      </c>
      <c r="AI75" s="190" t="str">
        <f t="shared" ref="AI75" si="95">IF(AI74&lt;0,"次月繰越がマイナス","")</f>
        <v/>
      </c>
      <c r="AJ75" s="190" t="str">
        <f t="shared" ref="AJ75" si="96">IF(AJ74&lt;0,"次月繰越がマイナス","")</f>
        <v/>
      </c>
      <c r="AK75" s="190" t="str">
        <f t="shared" ref="AK75" si="97">IF(AK74&lt;0,"次月繰越がマイナス","")</f>
        <v/>
      </c>
      <c r="AL75" s="190" t="str">
        <f t="shared" ref="AL75" si="98">IF(AL74&lt;0,"次月繰越がマイナス","")</f>
        <v/>
      </c>
      <c r="AM75" s="190" t="str">
        <f t="shared" ref="AM75" si="99">IF(AM74&lt;0,"次月繰越がマイナス","")</f>
        <v/>
      </c>
      <c r="AN75" s="190" t="str">
        <f t="shared" ref="AN75" si="100">IF(AN74&lt;0,"次月繰越がマイナス","")</f>
        <v/>
      </c>
      <c r="AO75" s="190" t="str">
        <f t="shared" ref="AO75" si="101">IF(AO74&lt;0,"次月繰越がマイナス","")</f>
        <v/>
      </c>
      <c r="AP75" s="190" t="str">
        <f t="shared" ref="AP75" si="102">IF(AP74&lt;0,"次月繰越がマイナス","")</f>
        <v/>
      </c>
      <c r="AQ75" s="190" t="str">
        <f t="shared" ref="AQ75" si="103">IF(AQ74&lt;0,"次月繰越がマイナス","")</f>
        <v/>
      </c>
    </row>
  </sheetData>
  <mergeCells count="34">
    <mergeCell ref="A67:A71"/>
    <mergeCell ref="B67:C67"/>
    <mergeCell ref="B68:C68"/>
    <mergeCell ref="B70:C70"/>
    <mergeCell ref="A74:D74"/>
    <mergeCell ref="A59:A66"/>
    <mergeCell ref="B59:C59"/>
    <mergeCell ref="B60:C60"/>
    <mergeCell ref="B61:C61"/>
    <mergeCell ref="B63:C63"/>
    <mergeCell ref="B64:C64"/>
    <mergeCell ref="B65:C65"/>
    <mergeCell ref="B62:C62"/>
    <mergeCell ref="C45:C47"/>
    <mergeCell ref="B54:C54"/>
    <mergeCell ref="A56:D56"/>
    <mergeCell ref="A57:D57"/>
    <mergeCell ref="A58:D58"/>
    <mergeCell ref="A14:D15"/>
    <mergeCell ref="A16:D17"/>
    <mergeCell ref="A18:D20"/>
    <mergeCell ref="A73:D73"/>
    <mergeCell ref="A22:A30"/>
    <mergeCell ref="B22:B27"/>
    <mergeCell ref="C22:C24"/>
    <mergeCell ref="C25:C27"/>
    <mergeCell ref="B29:D29"/>
    <mergeCell ref="A72:D72"/>
    <mergeCell ref="A31:A55"/>
    <mergeCell ref="B31:B36"/>
    <mergeCell ref="C31:C33"/>
    <mergeCell ref="C34:C36"/>
    <mergeCell ref="B37:B53"/>
    <mergeCell ref="C37:C39"/>
  </mergeCells>
  <phoneticPr fontId="2"/>
  <conditionalFormatting sqref="I75:AQ75">
    <cfRule type="containsText" dxfId="0" priority="1" operator="containsText" text="次月繰越がマイナス">
      <formula>NOT(ISERROR(SEARCH("次月繰越がマイナス",I75)))</formula>
    </cfRule>
  </conditionalFormatting>
  <pageMargins left="0.79000000000000015" right="0.79000000000000015" top="0.98" bottom="0.98" header="0.51" footer="0.51"/>
  <pageSetup paperSize="9" scale="18" orientation="portrait" r:id="rId1"/>
  <headerFooter>
    <oddHeader>&amp;L&amp;"游明朝 Regular,標準"&amp;10&amp;K000000【資金繰り表】共感融資（通常）&amp;R&amp;"游明朝 Regular,標準"&amp;10&amp;K000000公益財団法人信頼資本財団_x000D_2019年1月改訂版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J74"/>
  <sheetViews>
    <sheetView topLeftCell="A43" zoomScale="133" zoomScaleNormal="75" zoomScalePageLayoutView="75" workbookViewId="0">
      <pane xSplit="4" topLeftCell="E1" activePane="topRight" state="frozen"/>
      <selection pane="topRight" activeCell="E7" sqref="E7"/>
    </sheetView>
  </sheetViews>
  <sheetFormatPr baseColWidth="12" defaultColWidth="9" defaultRowHeight="12" outlineLevelRow="1" x14ac:dyDescent="0.15"/>
  <cols>
    <col min="1" max="2" width="6.33203125" style="22" customWidth="1"/>
    <col min="3" max="3" width="15.33203125" style="22" customWidth="1"/>
    <col min="4" max="4" width="12.1640625" style="22" bestFit="1" customWidth="1"/>
    <col min="5" max="7" width="18" style="22" customWidth="1"/>
    <col min="8" max="16384" width="9" style="22"/>
  </cols>
  <sheetData>
    <row r="1" spans="1:10" ht="6" customHeight="1" thickBot="1" x14ac:dyDescent="0.2"/>
    <row r="2" spans="1:10" ht="28" customHeight="1" thickTop="1" thickBot="1" x14ac:dyDescent="0.2">
      <c r="A2" s="57" t="s">
        <v>73</v>
      </c>
      <c r="B2" s="23"/>
      <c r="C2" s="24"/>
      <c r="E2" s="133" t="s">
        <v>79</v>
      </c>
      <c r="F2" s="131" t="s">
        <v>80</v>
      </c>
      <c r="G2" s="1"/>
      <c r="H2" s="132" t="s">
        <v>81</v>
      </c>
      <c r="I2" s="130" t="s">
        <v>82</v>
      </c>
      <c r="J2" s="131"/>
    </row>
    <row r="3" spans="1:10" ht="8" customHeight="1" x14ac:dyDescent="0.15"/>
    <row r="4" spans="1:10" ht="22" customHeight="1" x14ac:dyDescent="0.15">
      <c r="A4" s="25" t="s">
        <v>41</v>
      </c>
      <c r="C4" s="26"/>
      <c r="D4" s="26">
        <f>'【様式2-1】資金繰り表（記入申請用・月別）'!D4</f>
        <v>0</v>
      </c>
      <c r="E4" s="26"/>
    </row>
    <row r="5" spans="1:10" ht="22" customHeight="1" x14ac:dyDescent="0.15">
      <c r="A5" s="25" t="s">
        <v>65</v>
      </c>
      <c r="C5" s="27">
        <f>'【様式2-1】資金繰り表（記入申請用・月別）'!C5</f>
        <v>12</v>
      </c>
      <c r="D5" s="27" t="s">
        <v>51</v>
      </c>
      <c r="E5" s="28"/>
    </row>
    <row r="6" spans="1:10" ht="22" customHeight="1" x14ac:dyDescent="0.15">
      <c r="A6" s="25" t="s">
        <v>55</v>
      </c>
      <c r="C6" s="29">
        <f>'【様式2-1】資金繰り表（記入申請用・月別）'!C6</f>
        <v>2019</v>
      </c>
      <c r="D6" s="29">
        <f>'【様式2-1】資金繰り表（記入申請用・月別）'!D6</f>
        <v>3</v>
      </c>
      <c r="E6" s="29">
        <f>'【様式2-1】資金繰り表（記入申請用・月別）'!E6</f>
        <v>12</v>
      </c>
    </row>
    <row r="7" spans="1:10" ht="18" customHeight="1" x14ac:dyDescent="0.15">
      <c r="A7" s="31"/>
      <c r="C7" s="32" t="s">
        <v>56</v>
      </c>
      <c r="D7" s="33" t="s">
        <v>51</v>
      </c>
      <c r="E7" s="33" t="s">
        <v>58</v>
      </c>
    </row>
    <row r="8" spans="1:10" ht="22" customHeight="1" x14ac:dyDescent="0.15">
      <c r="A8" s="25" t="s">
        <v>60</v>
      </c>
      <c r="C8" s="29">
        <f>'【様式2-1】資金繰り表（記入申請用・月別）'!C8</f>
        <v>2019</v>
      </c>
      <c r="D8" s="29">
        <f>'【様式2-1】資金繰り表（記入申請用・月別）'!D8</f>
        <v>6</v>
      </c>
      <c r="E8" s="34"/>
    </row>
    <row r="9" spans="1:10" ht="17" customHeight="1" x14ac:dyDescent="0.15">
      <c r="C9" s="32" t="s">
        <v>56</v>
      </c>
      <c r="D9" s="33" t="s">
        <v>51</v>
      </c>
      <c r="E9" s="33"/>
    </row>
    <row r="10" spans="1:10" ht="22" customHeight="1" x14ac:dyDescent="0.15">
      <c r="A10" s="25" t="s">
        <v>64</v>
      </c>
      <c r="C10" s="35">
        <f>'【様式2-1】資金繰り表（記入申請用・月別）'!C10</f>
        <v>3000</v>
      </c>
      <c r="D10" s="30" t="s">
        <v>83</v>
      </c>
      <c r="E10" s="34"/>
    </row>
    <row r="11" spans="1:10" ht="22" customHeight="1" x14ac:dyDescent="0.15">
      <c r="A11" s="14" t="s">
        <v>76</v>
      </c>
      <c r="C11" s="29">
        <f>'【様式2-1】資金繰り表（記入申請用・月別）'!C11</f>
        <v>24</v>
      </c>
      <c r="D11" s="30" t="s">
        <v>77</v>
      </c>
      <c r="E11" s="58"/>
    </row>
    <row r="12" spans="1:10" ht="26" customHeight="1" x14ac:dyDescent="0.15">
      <c r="A12" s="14"/>
      <c r="C12" s="142"/>
      <c r="D12" s="34"/>
      <c r="E12" s="36" t="s">
        <v>92</v>
      </c>
    </row>
    <row r="13" spans="1:10" s="36" customFormat="1" ht="20" x14ac:dyDescent="0.35">
      <c r="D13" s="67" t="s">
        <v>74</v>
      </c>
      <c r="E13" s="188" t="s">
        <v>97</v>
      </c>
    </row>
    <row r="14" spans="1:10" s="41" customFormat="1" ht="15" customHeight="1" x14ac:dyDescent="0.15">
      <c r="A14" s="262" t="s">
        <v>57</v>
      </c>
      <c r="B14" s="263"/>
      <c r="C14" s="263"/>
      <c r="D14" s="264"/>
      <c r="E14" s="160" t="s">
        <v>89</v>
      </c>
      <c r="F14" s="161" t="s">
        <v>90</v>
      </c>
      <c r="G14" s="161" t="s">
        <v>91</v>
      </c>
    </row>
    <row r="15" spans="1:10" s="41" customFormat="1" ht="11" customHeight="1" x14ac:dyDescent="0.15">
      <c r="A15" s="265"/>
      <c r="B15" s="266"/>
      <c r="C15" s="266"/>
      <c r="D15" s="267"/>
      <c r="E15" s="171" t="s">
        <v>96</v>
      </c>
      <c r="F15" s="172" t="s">
        <v>96</v>
      </c>
      <c r="G15" s="172" t="s">
        <v>96</v>
      </c>
    </row>
    <row r="16" spans="1:10" s="41" customFormat="1" ht="14" customHeight="1" x14ac:dyDescent="0.15">
      <c r="A16" s="262" t="s">
        <v>70</v>
      </c>
      <c r="B16" s="263"/>
      <c r="C16" s="263"/>
      <c r="D16" s="264"/>
      <c r="E16" s="160">
        <f>C5</f>
        <v>12</v>
      </c>
      <c r="F16" s="161">
        <f>C5</f>
        <v>12</v>
      </c>
      <c r="G16" s="161">
        <f>C5</f>
        <v>12</v>
      </c>
    </row>
    <row r="17" spans="1:7" s="41" customFormat="1" ht="11" customHeight="1" x14ac:dyDescent="0.15">
      <c r="A17" s="265"/>
      <c r="B17" s="266"/>
      <c r="C17" s="266"/>
      <c r="D17" s="267"/>
      <c r="E17" s="162" t="s">
        <v>51</v>
      </c>
      <c r="F17" s="163" t="s">
        <v>51</v>
      </c>
      <c r="G17" s="163" t="s">
        <v>50</v>
      </c>
    </row>
    <row r="18" spans="1:7" s="42" customFormat="1" ht="14" hidden="1" customHeight="1" x14ac:dyDescent="0.15">
      <c r="A18" s="268"/>
      <c r="B18" s="269"/>
      <c r="C18" s="269"/>
      <c r="D18" s="270"/>
      <c r="E18" s="160"/>
      <c r="F18" s="161"/>
      <c r="G18" s="161"/>
    </row>
    <row r="19" spans="1:7" s="42" customFormat="1" ht="14" hidden="1" customHeight="1" x14ac:dyDescent="0.15">
      <c r="A19" s="271"/>
      <c r="B19" s="272"/>
      <c r="C19" s="272"/>
      <c r="D19" s="273"/>
      <c r="E19" s="164"/>
      <c r="F19" s="165"/>
      <c r="G19" s="165"/>
    </row>
    <row r="20" spans="1:7" s="41" customFormat="1" ht="11" hidden="1" customHeight="1" x14ac:dyDescent="0.15">
      <c r="A20" s="274"/>
      <c r="B20" s="275"/>
      <c r="C20" s="275"/>
      <c r="D20" s="276"/>
      <c r="E20" s="162"/>
      <c r="F20" s="163"/>
      <c r="G20" s="163"/>
    </row>
    <row r="21" spans="1:7" s="41" customFormat="1" ht="18" customHeight="1" thickBot="1" x14ac:dyDescent="0.2">
      <c r="A21" s="184" t="s">
        <v>52</v>
      </c>
      <c r="B21" s="184"/>
      <c r="C21" s="184"/>
      <c r="D21" s="185"/>
      <c r="E21" s="186" t="s">
        <v>84</v>
      </c>
      <c r="F21" s="187" t="s">
        <v>48</v>
      </c>
      <c r="G21" s="187" t="s">
        <v>48</v>
      </c>
    </row>
    <row r="22" spans="1:7" ht="18" customHeight="1" outlineLevel="1" x14ac:dyDescent="0.15">
      <c r="A22" s="245" t="s">
        <v>1</v>
      </c>
      <c r="B22" s="280" t="s">
        <v>2</v>
      </c>
      <c r="C22" s="260" t="str">
        <f>'【様式2-1】資金繰り表（記入申請用・月別）'!C22:C24</f>
        <v>事業１</v>
      </c>
      <c r="D22" s="43" t="s">
        <v>3</v>
      </c>
      <c r="E22" s="134"/>
      <c r="F22" s="135"/>
      <c r="G22" s="135"/>
    </row>
    <row r="23" spans="1:7" ht="18" customHeight="1" outlineLevel="1" x14ac:dyDescent="0.15">
      <c r="A23" s="245"/>
      <c r="B23" s="280"/>
      <c r="C23" s="260"/>
      <c r="D23" s="44" t="s">
        <v>4</v>
      </c>
      <c r="E23" s="136"/>
      <c r="F23" s="137"/>
      <c r="G23" s="137"/>
    </row>
    <row r="24" spans="1:7" ht="18" customHeight="1" outlineLevel="1" x14ac:dyDescent="0.15">
      <c r="A24" s="245"/>
      <c r="B24" s="280"/>
      <c r="C24" s="261"/>
      <c r="D24" s="43"/>
      <c r="E24" s="136"/>
      <c r="F24" s="137"/>
      <c r="G24" s="137"/>
    </row>
    <row r="25" spans="1:7" ht="18" customHeight="1" outlineLevel="1" x14ac:dyDescent="0.15">
      <c r="A25" s="245"/>
      <c r="B25" s="280"/>
      <c r="C25" s="260" t="str">
        <f>'【様式2-1】資金繰り表（記入申請用・月別）'!C25:C27</f>
        <v>事業２</v>
      </c>
      <c r="D25" s="43" t="s">
        <v>3</v>
      </c>
      <c r="E25" s="136"/>
      <c r="F25" s="137"/>
      <c r="G25" s="137"/>
    </row>
    <row r="26" spans="1:7" ht="18" customHeight="1" outlineLevel="1" x14ac:dyDescent="0.15">
      <c r="A26" s="245"/>
      <c r="B26" s="280"/>
      <c r="C26" s="260"/>
      <c r="D26" s="44" t="s">
        <v>4</v>
      </c>
      <c r="E26" s="136"/>
      <c r="F26" s="137"/>
      <c r="G26" s="137"/>
    </row>
    <row r="27" spans="1:7" ht="18" customHeight="1" outlineLevel="1" x14ac:dyDescent="0.15">
      <c r="A27" s="245"/>
      <c r="B27" s="281"/>
      <c r="C27" s="261"/>
      <c r="D27" s="44"/>
      <c r="E27" s="136"/>
      <c r="F27" s="137"/>
      <c r="G27" s="137"/>
    </row>
    <row r="28" spans="1:7" ht="18" customHeight="1" outlineLevel="1" x14ac:dyDescent="0.15">
      <c r="A28" s="245"/>
      <c r="B28" s="38" t="s">
        <v>5</v>
      </c>
      <c r="C28" s="38"/>
      <c r="D28" s="45"/>
      <c r="E28" s="136"/>
      <c r="F28" s="137"/>
      <c r="G28" s="137"/>
    </row>
    <row r="29" spans="1:7" ht="18" customHeight="1" outlineLevel="1" x14ac:dyDescent="0.15">
      <c r="A29" s="245"/>
      <c r="B29" s="249"/>
      <c r="C29" s="282"/>
      <c r="D29" s="283"/>
      <c r="E29" s="136"/>
      <c r="F29" s="137"/>
      <c r="G29" s="137"/>
    </row>
    <row r="30" spans="1:7" ht="18" customHeight="1" thickBot="1" x14ac:dyDescent="0.2">
      <c r="A30" s="246"/>
      <c r="B30" s="149" t="s">
        <v>6</v>
      </c>
      <c r="C30" s="149"/>
      <c r="D30" s="150"/>
      <c r="E30" s="151">
        <f>SUM(E22:E29)</f>
        <v>0</v>
      </c>
      <c r="F30" s="152">
        <f>SUM(F22:F29)</f>
        <v>0</v>
      </c>
      <c r="G30" s="152">
        <f>SUM(G22:G29)</f>
        <v>0</v>
      </c>
    </row>
    <row r="31" spans="1:7" ht="18" customHeight="1" outlineLevel="1" x14ac:dyDescent="0.15">
      <c r="A31" s="256" t="s">
        <v>7</v>
      </c>
      <c r="B31" s="284" t="s">
        <v>8</v>
      </c>
      <c r="C31" s="285" t="str">
        <f>'【様式2-1】資金繰り表（記入申請用・月別）'!C31:C33</f>
        <v>事業１</v>
      </c>
      <c r="D31" s="43" t="s">
        <v>9</v>
      </c>
      <c r="E31" s="134"/>
      <c r="F31" s="135"/>
      <c r="G31" s="135"/>
    </row>
    <row r="32" spans="1:7" ht="18" customHeight="1" outlineLevel="1" x14ac:dyDescent="0.15">
      <c r="A32" s="245"/>
      <c r="B32" s="280"/>
      <c r="C32" s="260"/>
      <c r="D32" s="44" t="s">
        <v>10</v>
      </c>
      <c r="E32" s="134"/>
      <c r="F32" s="135"/>
      <c r="G32" s="135"/>
    </row>
    <row r="33" spans="1:7" ht="18" customHeight="1" outlineLevel="1" x14ac:dyDescent="0.15">
      <c r="A33" s="245"/>
      <c r="B33" s="280"/>
      <c r="C33" s="261"/>
      <c r="D33" s="43" t="s">
        <v>21</v>
      </c>
      <c r="E33" s="134"/>
      <c r="F33" s="135"/>
      <c r="G33" s="135"/>
    </row>
    <row r="34" spans="1:7" ht="18" customHeight="1" outlineLevel="1" x14ac:dyDescent="0.15">
      <c r="A34" s="245"/>
      <c r="B34" s="280"/>
      <c r="C34" s="260" t="str">
        <f>'【様式2-1】資金繰り表（記入申請用・月別）'!C34:C36</f>
        <v>事業２</v>
      </c>
      <c r="D34" s="43" t="s">
        <v>20</v>
      </c>
      <c r="E34" s="134"/>
      <c r="F34" s="135"/>
      <c r="G34" s="135"/>
    </row>
    <row r="35" spans="1:7" ht="18" customHeight="1" outlineLevel="1" x14ac:dyDescent="0.15">
      <c r="A35" s="245"/>
      <c r="B35" s="280"/>
      <c r="C35" s="260"/>
      <c r="D35" s="44" t="s">
        <v>10</v>
      </c>
      <c r="E35" s="136"/>
      <c r="F35" s="137"/>
      <c r="G35" s="137"/>
    </row>
    <row r="36" spans="1:7" ht="18" customHeight="1" outlineLevel="1" x14ac:dyDescent="0.15">
      <c r="A36" s="245"/>
      <c r="B36" s="281"/>
      <c r="C36" s="261"/>
      <c r="D36" s="43" t="s">
        <v>21</v>
      </c>
      <c r="E36" s="136"/>
      <c r="F36" s="137"/>
      <c r="G36" s="137"/>
    </row>
    <row r="37" spans="1:7" ht="18" customHeight="1" outlineLevel="1" x14ac:dyDescent="0.15">
      <c r="A37" s="245"/>
      <c r="B37" s="286" t="s">
        <v>11</v>
      </c>
      <c r="C37" s="259" t="s">
        <v>22</v>
      </c>
      <c r="D37" s="45" t="s">
        <v>23</v>
      </c>
      <c r="E37" s="136"/>
      <c r="F37" s="137"/>
      <c r="G37" s="137"/>
    </row>
    <row r="38" spans="1:7" ht="18" customHeight="1" outlineLevel="1" x14ac:dyDescent="0.15">
      <c r="A38" s="245"/>
      <c r="B38" s="280"/>
      <c r="C38" s="260"/>
      <c r="D38" s="45" t="s">
        <v>24</v>
      </c>
      <c r="E38" s="136"/>
      <c r="F38" s="137"/>
      <c r="G38" s="137"/>
    </row>
    <row r="39" spans="1:7" ht="18" customHeight="1" outlineLevel="1" x14ac:dyDescent="0.15">
      <c r="A39" s="245"/>
      <c r="B39" s="280"/>
      <c r="C39" s="261"/>
      <c r="D39" s="45" t="s">
        <v>25</v>
      </c>
      <c r="E39" s="136"/>
      <c r="F39" s="137"/>
      <c r="G39" s="137"/>
    </row>
    <row r="40" spans="1:7" ht="18" customHeight="1" outlineLevel="1" x14ac:dyDescent="0.15">
      <c r="A40" s="245"/>
      <c r="B40" s="280"/>
      <c r="C40" s="37" t="s">
        <v>26</v>
      </c>
      <c r="D40" s="45"/>
      <c r="E40" s="136"/>
      <c r="F40" s="137"/>
      <c r="G40" s="137"/>
    </row>
    <row r="41" spans="1:7" ht="18" customHeight="1" outlineLevel="1" x14ac:dyDescent="0.15">
      <c r="A41" s="245"/>
      <c r="B41" s="280"/>
      <c r="C41" s="37" t="s">
        <v>66</v>
      </c>
      <c r="D41" s="45"/>
      <c r="E41" s="136"/>
      <c r="F41" s="137"/>
      <c r="G41" s="137"/>
    </row>
    <row r="42" spans="1:7" ht="18" customHeight="1" outlineLevel="1" x14ac:dyDescent="0.15">
      <c r="A42" s="245"/>
      <c r="B42" s="280"/>
      <c r="C42" s="37" t="s">
        <v>27</v>
      </c>
      <c r="D42" s="45"/>
      <c r="E42" s="136"/>
      <c r="F42" s="137"/>
      <c r="G42" s="137"/>
    </row>
    <row r="43" spans="1:7" ht="18" customHeight="1" outlineLevel="1" x14ac:dyDescent="0.15">
      <c r="A43" s="245"/>
      <c r="B43" s="280"/>
      <c r="C43" s="37" t="s">
        <v>28</v>
      </c>
      <c r="D43" s="45"/>
      <c r="E43" s="136"/>
      <c r="F43" s="137"/>
      <c r="G43" s="137"/>
    </row>
    <row r="44" spans="1:7" ht="18" customHeight="1" outlineLevel="1" x14ac:dyDescent="0.15">
      <c r="A44" s="245"/>
      <c r="B44" s="280"/>
      <c r="C44" s="37" t="s">
        <v>29</v>
      </c>
      <c r="D44" s="45"/>
      <c r="E44" s="136"/>
      <c r="F44" s="137"/>
      <c r="G44" s="137"/>
    </row>
    <row r="45" spans="1:7" ht="18" customHeight="1" outlineLevel="1" x14ac:dyDescent="0.15">
      <c r="A45" s="245"/>
      <c r="B45" s="280"/>
      <c r="C45" s="259" t="s">
        <v>35</v>
      </c>
      <c r="D45" s="45" t="s">
        <v>33</v>
      </c>
      <c r="E45" s="136"/>
      <c r="F45" s="137"/>
      <c r="G45" s="137"/>
    </row>
    <row r="46" spans="1:7" ht="18" customHeight="1" outlineLevel="1" x14ac:dyDescent="0.15">
      <c r="A46" s="245"/>
      <c r="B46" s="280"/>
      <c r="C46" s="260"/>
      <c r="D46" s="45" t="s">
        <v>36</v>
      </c>
      <c r="E46" s="136"/>
      <c r="F46" s="137"/>
      <c r="G46" s="137"/>
    </row>
    <row r="47" spans="1:7" ht="18" customHeight="1" outlineLevel="1" x14ac:dyDescent="0.15">
      <c r="A47" s="245"/>
      <c r="B47" s="280"/>
      <c r="C47" s="261"/>
      <c r="D47" s="45" t="s">
        <v>37</v>
      </c>
      <c r="E47" s="136"/>
      <c r="F47" s="137"/>
      <c r="G47" s="137"/>
    </row>
    <row r="48" spans="1:7" ht="18" customHeight="1" outlineLevel="1" x14ac:dyDescent="0.15">
      <c r="A48" s="245"/>
      <c r="B48" s="280"/>
      <c r="C48" s="37" t="s">
        <v>34</v>
      </c>
      <c r="D48" s="45"/>
      <c r="E48" s="136"/>
      <c r="F48" s="137"/>
      <c r="G48" s="137"/>
    </row>
    <row r="49" spans="1:7" ht="18" customHeight="1" outlineLevel="1" x14ac:dyDescent="0.15">
      <c r="A49" s="245"/>
      <c r="B49" s="280"/>
      <c r="C49" s="37" t="s">
        <v>30</v>
      </c>
      <c r="D49" s="45"/>
      <c r="E49" s="136"/>
      <c r="F49" s="137"/>
      <c r="G49" s="137"/>
    </row>
    <row r="50" spans="1:7" ht="18" customHeight="1" outlineLevel="1" x14ac:dyDescent="0.15">
      <c r="A50" s="245"/>
      <c r="B50" s="280"/>
      <c r="C50" s="37" t="s">
        <v>31</v>
      </c>
      <c r="D50" s="45"/>
      <c r="E50" s="136"/>
      <c r="F50" s="137"/>
      <c r="G50" s="137"/>
    </row>
    <row r="51" spans="1:7" ht="18" customHeight="1" outlineLevel="1" x14ac:dyDescent="0.15">
      <c r="A51" s="245"/>
      <c r="B51" s="280"/>
      <c r="C51" s="37" t="s">
        <v>46</v>
      </c>
      <c r="D51" s="45"/>
      <c r="E51" s="136"/>
      <c r="F51" s="137"/>
      <c r="G51" s="137"/>
    </row>
    <row r="52" spans="1:7" ht="18" customHeight="1" outlineLevel="1" x14ac:dyDescent="0.15">
      <c r="A52" s="245"/>
      <c r="B52" s="280"/>
      <c r="C52" s="37"/>
      <c r="D52" s="45"/>
      <c r="E52" s="136"/>
      <c r="F52" s="137"/>
      <c r="G52" s="137"/>
    </row>
    <row r="53" spans="1:7" ht="18" customHeight="1" outlineLevel="1" x14ac:dyDescent="0.15">
      <c r="A53" s="245"/>
      <c r="B53" s="281"/>
      <c r="C53" s="37"/>
      <c r="D53" s="45"/>
      <c r="E53" s="136"/>
      <c r="F53" s="137"/>
      <c r="G53" s="137"/>
    </row>
    <row r="54" spans="1:7" ht="18" customHeight="1" outlineLevel="1" x14ac:dyDescent="0.15">
      <c r="A54" s="245"/>
      <c r="B54" s="249"/>
      <c r="C54" s="250"/>
      <c r="D54" s="46"/>
      <c r="E54" s="136"/>
      <c r="F54" s="137"/>
      <c r="G54" s="137"/>
    </row>
    <row r="55" spans="1:7" ht="18" customHeight="1" thickBot="1" x14ac:dyDescent="0.2">
      <c r="A55" s="246"/>
      <c r="B55" s="149" t="s">
        <v>12</v>
      </c>
      <c r="C55" s="149"/>
      <c r="D55" s="150"/>
      <c r="E55" s="151">
        <f>SUM(E31:E54)</f>
        <v>0</v>
      </c>
      <c r="F55" s="152">
        <f>SUM(F31:F54)</f>
        <v>0</v>
      </c>
      <c r="G55" s="152">
        <f t="shared" ref="G55" si="0">SUM(G31:G54)</f>
        <v>0</v>
      </c>
    </row>
    <row r="56" spans="1:7" ht="20" customHeight="1" thickBot="1" x14ac:dyDescent="0.2">
      <c r="A56" s="232" t="s">
        <v>44</v>
      </c>
      <c r="B56" s="233"/>
      <c r="C56" s="233"/>
      <c r="D56" s="234"/>
      <c r="E56" s="143">
        <f>E30-E55</f>
        <v>0</v>
      </c>
      <c r="F56" s="144">
        <f t="shared" ref="F56:G56" si="1">F30-F55</f>
        <v>0</v>
      </c>
      <c r="G56" s="144">
        <f t="shared" si="1"/>
        <v>0</v>
      </c>
    </row>
    <row r="57" spans="1:7" ht="20" customHeight="1" thickBot="1" x14ac:dyDescent="0.2">
      <c r="A57" s="237" t="s">
        <v>45</v>
      </c>
      <c r="B57" s="238"/>
      <c r="C57" s="238"/>
      <c r="D57" s="239"/>
      <c r="E57" s="145">
        <f>E51</f>
        <v>0</v>
      </c>
      <c r="F57" s="146">
        <f>F51</f>
        <v>0</v>
      </c>
      <c r="G57" s="146">
        <f>G51</f>
        <v>0</v>
      </c>
    </row>
    <row r="58" spans="1:7" ht="20" customHeight="1" thickBot="1" x14ac:dyDescent="0.2">
      <c r="A58" s="240" t="s">
        <v>43</v>
      </c>
      <c r="B58" s="233"/>
      <c r="C58" s="233"/>
      <c r="D58" s="234"/>
      <c r="E58" s="147">
        <f>E56+E57</f>
        <v>0</v>
      </c>
      <c r="F58" s="148">
        <f t="shared" ref="F58:G58" si="2">F56+F57</f>
        <v>0</v>
      </c>
      <c r="G58" s="148">
        <f t="shared" si="2"/>
        <v>0</v>
      </c>
    </row>
    <row r="59" spans="1:7" ht="17" customHeight="1" outlineLevel="1" x14ac:dyDescent="0.15">
      <c r="A59" s="256" t="s">
        <v>16</v>
      </c>
      <c r="B59" s="247" t="s">
        <v>39</v>
      </c>
      <c r="C59" s="248"/>
      <c r="D59" s="47"/>
      <c r="E59" s="140"/>
      <c r="F59" s="141"/>
      <c r="G59" s="141"/>
    </row>
    <row r="60" spans="1:7" ht="17" customHeight="1" outlineLevel="1" x14ac:dyDescent="0.15">
      <c r="A60" s="245"/>
      <c r="B60" s="249" t="s">
        <v>40</v>
      </c>
      <c r="C60" s="250"/>
      <c r="D60" s="48"/>
      <c r="E60" s="138"/>
      <c r="F60" s="139"/>
      <c r="G60" s="139"/>
    </row>
    <row r="61" spans="1:7" ht="17" customHeight="1" outlineLevel="1" x14ac:dyDescent="0.15">
      <c r="A61" s="245"/>
      <c r="B61" s="249" t="s">
        <v>38</v>
      </c>
      <c r="C61" s="250"/>
      <c r="D61" s="46"/>
      <c r="E61" s="136"/>
      <c r="F61" s="137"/>
      <c r="G61" s="137"/>
    </row>
    <row r="62" spans="1:7" ht="17" customHeight="1" outlineLevel="1" x14ac:dyDescent="0.15">
      <c r="A62" s="245"/>
      <c r="B62" s="249" t="s">
        <v>98</v>
      </c>
      <c r="C62" s="250"/>
      <c r="D62" s="174"/>
      <c r="E62" s="136"/>
      <c r="F62" s="137"/>
      <c r="G62" s="137"/>
    </row>
    <row r="63" spans="1:7" ht="17" customHeight="1" outlineLevel="1" x14ac:dyDescent="0.15">
      <c r="A63" s="245"/>
      <c r="B63" s="249" t="s">
        <v>19</v>
      </c>
      <c r="C63" s="250"/>
      <c r="D63" s="48"/>
      <c r="E63" s="138"/>
      <c r="F63" s="139"/>
      <c r="G63" s="139"/>
    </row>
    <row r="64" spans="1:7" ht="17" customHeight="1" outlineLevel="1" x14ac:dyDescent="0.15">
      <c r="A64" s="245"/>
      <c r="B64" s="249" t="s">
        <v>42</v>
      </c>
      <c r="C64" s="250"/>
      <c r="D64" s="46"/>
      <c r="E64" s="136"/>
      <c r="F64" s="137"/>
      <c r="G64" s="137"/>
    </row>
    <row r="65" spans="1:7" ht="17" customHeight="1" outlineLevel="1" x14ac:dyDescent="0.15">
      <c r="A65" s="245"/>
      <c r="B65" s="257" t="s">
        <v>69</v>
      </c>
      <c r="C65" s="258"/>
      <c r="D65" s="153"/>
      <c r="E65" s="154">
        <f>C10</f>
        <v>3000</v>
      </c>
      <c r="F65" s="155"/>
      <c r="G65" s="155"/>
    </row>
    <row r="66" spans="1:7" ht="17" customHeight="1" thickBot="1" x14ac:dyDescent="0.2">
      <c r="A66" s="246"/>
      <c r="B66" s="156" t="s">
        <v>67</v>
      </c>
      <c r="C66" s="156"/>
      <c r="D66" s="157"/>
      <c r="E66" s="151">
        <f>SUM(E59:E65)</f>
        <v>3000</v>
      </c>
      <c r="F66" s="152">
        <f t="shared" ref="F66:G66" si="3">SUM(F59:F65)</f>
        <v>0</v>
      </c>
      <c r="G66" s="152">
        <f t="shared" si="3"/>
        <v>0</v>
      </c>
    </row>
    <row r="67" spans="1:7" ht="17" customHeight="1" outlineLevel="1" x14ac:dyDescent="0.15">
      <c r="A67" s="245" t="s">
        <v>13</v>
      </c>
      <c r="B67" s="247" t="s">
        <v>14</v>
      </c>
      <c r="C67" s="248"/>
      <c r="D67" s="49"/>
      <c r="E67" s="134"/>
      <c r="F67" s="135"/>
      <c r="G67" s="135"/>
    </row>
    <row r="68" spans="1:7" ht="17" customHeight="1" outlineLevel="1" x14ac:dyDescent="0.15">
      <c r="A68" s="245"/>
      <c r="B68" s="249" t="s">
        <v>32</v>
      </c>
      <c r="C68" s="250"/>
      <c r="D68" s="46"/>
      <c r="E68" s="136"/>
      <c r="F68" s="137"/>
      <c r="G68" s="137"/>
    </row>
    <row r="69" spans="1:7" ht="17" customHeight="1" outlineLevel="1" x14ac:dyDescent="0.15">
      <c r="A69" s="245"/>
      <c r="B69" s="40"/>
      <c r="C69" s="39"/>
      <c r="D69" s="46"/>
      <c r="E69" s="136"/>
      <c r="F69" s="137"/>
      <c r="G69" s="137"/>
    </row>
    <row r="70" spans="1:7" ht="17" customHeight="1" outlineLevel="1" x14ac:dyDescent="0.15">
      <c r="A70" s="245"/>
      <c r="B70" s="251" t="s">
        <v>53</v>
      </c>
      <c r="C70" s="252"/>
      <c r="D70" s="46"/>
      <c r="E70" s="136"/>
      <c r="F70" s="137"/>
      <c r="G70" s="137"/>
    </row>
    <row r="71" spans="1:7" ht="17" customHeight="1" thickBot="1" x14ac:dyDescent="0.2">
      <c r="A71" s="246"/>
      <c r="B71" s="156" t="s">
        <v>68</v>
      </c>
      <c r="C71" s="156"/>
      <c r="D71" s="157"/>
      <c r="E71" s="151">
        <f>SUM(E67:E70)</f>
        <v>0</v>
      </c>
      <c r="F71" s="152">
        <f>SUM(F67:F70)</f>
        <v>0</v>
      </c>
      <c r="G71" s="152">
        <f t="shared" ref="G71" si="4">SUM(G67:G70)</f>
        <v>0</v>
      </c>
    </row>
    <row r="72" spans="1:7" ht="20" customHeight="1" thickBot="1" x14ac:dyDescent="0.2">
      <c r="A72" s="232" t="s">
        <v>99</v>
      </c>
      <c r="B72" s="233"/>
      <c r="C72" s="233"/>
      <c r="D72" s="234"/>
      <c r="E72" s="143">
        <f>E58+E66-E71</f>
        <v>3000</v>
      </c>
      <c r="F72" s="143">
        <f t="shared" ref="F72:G72" si="5">F58+F66-F71</f>
        <v>0</v>
      </c>
      <c r="G72" s="143">
        <f t="shared" si="5"/>
        <v>0</v>
      </c>
    </row>
    <row r="73" spans="1:7" ht="28.5" customHeight="1" thickBot="1" x14ac:dyDescent="0.2">
      <c r="A73" s="277" t="s">
        <v>72</v>
      </c>
      <c r="B73" s="278"/>
      <c r="C73" s="278"/>
      <c r="D73" s="279"/>
      <c r="E73" s="189"/>
      <c r="F73" s="152">
        <f>E74</f>
        <v>3000</v>
      </c>
      <c r="G73" s="152">
        <f>F74</f>
        <v>3000</v>
      </c>
    </row>
    <row r="74" spans="1:7" ht="25.5" customHeight="1" x14ac:dyDescent="0.15">
      <c r="A74" s="253" t="s">
        <v>71</v>
      </c>
      <c r="B74" s="254"/>
      <c r="C74" s="254"/>
      <c r="D74" s="255"/>
      <c r="E74" s="158">
        <f>E72+E73</f>
        <v>3000</v>
      </c>
      <c r="F74" s="159">
        <f>F72+F73</f>
        <v>3000</v>
      </c>
      <c r="G74" s="159">
        <f>G72+G73</f>
        <v>3000</v>
      </c>
    </row>
  </sheetData>
  <sheetProtection insertColumns="0" insertRows="0" deleteColumns="0" deleteRows="0"/>
  <mergeCells count="34">
    <mergeCell ref="A14:D15"/>
    <mergeCell ref="A16:D17"/>
    <mergeCell ref="A18:D20"/>
    <mergeCell ref="A73:D73"/>
    <mergeCell ref="A22:A30"/>
    <mergeCell ref="B22:B27"/>
    <mergeCell ref="C22:C24"/>
    <mergeCell ref="C25:C27"/>
    <mergeCell ref="B29:D29"/>
    <mergeCell ref="B62:C62"/>
    <mergeCell ref="A31:A55"/>
    <mergeCell ref="B31:B36"/>
    <mergeCell ref="C31:C33"/>
    <mergeCell ref="C34:C36"/>
    <mergeCell ref="B37:B53"/>
    <mergeCell ref="C37:C39"/>
    <mergeCell ref="C45:C47"/>
    <mergeCell ref="B54:C54"/>
    <mergeCell ref="A56:D56"/>
    <mergeCell ref="A57:D57"/>
    <mergeCell ref="A58:D58"/>
    <mergeCell ref="A59:A66"/>
    <mergeCell ref="B59:C59"/>
    <mergeCell ref="B60:C60"/>
    <mergeCell ref="B61:C61"/>
    <mergeCell ref="B63:C63"/>
    <mergeCell ref="B64:C64"/>
    <mergeCell ref="B65:C65"/>
    <mergeCell ref="A67:A71"/>
    <mergeCell ref="B67:C67"/>
    <mergeCell ref="B68:C68"/>
    <mergeCell ref="B70:C70"/>
    <mergeCell ref="A74:D74"/>
    <mergeCell ref="A72:D72"/>
  </mergeCells>
  <phoneticPr fontId="2"/>
  <pageMargins left="0.79000000000000015" right="0.79000000000000015" top="0.98" bottom="0.98" header="0.51" footer="0.51"/>
  <pageSetup paperSize="9" scale="54" orientation="portrait" verticalDpi="0"/>
  <headerFooter>
    <oddHeader>&amp;L&amp;"游明朝 Regular,標準"&amp;10&amp;K000000【資金繰り表】共感融資（通常）&amp;R&amp;"游明朝 Regular,標準"&amp;10&amp;K000000公益財団法人信頼資本財団_x000D_2019年1月改訂版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＜使い方ご案内＞</vt:lpstr>
      <vt:lpstr>【様式2-1】資金繰り表（記入申請用・月別）</vt:lpstr>
      <vt:lpstr>【様式2-2】資金繰り表（記入申請用・年度）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資金繰り表（共感融資）</dc:title>
  <dc:subject/>
  <dc:creator>信頼資本財団</dc:creator>
  <cp:keywords/>
  <dc:description/>
  <cp:lastModifiedBy>Microsoft Office ユーザー</cp:lastModifiedBy>
  <cp:lastPrinted>2018-08-02T18:38:01Z</cp:lastPrinted>
  <dcterms:created xsi:type="dcterms:W3CDTF">2001-06-04T08:22:42Z</dcterms:created>
  <dcterms:modified xsi:type="dcterms:W3CDTF">2019-01-25T12:05:54Z</dcterms:modified>
  <cp:category/>
</cp:coreProperties>
</file>